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28515" windowHeight="12330" activeTab="1"/>
  </bookViews>
  <sheets>
    <sheet name="Formeln in 1.2011" sheetId="3" r:id="rId1"/>
    <sheet name="1.2011" sheetId="1" r:id="rId2"/>
  </sheets>
  <externalReferences>
    <externalReference r:id="rId3"/>
    <externalReference r:id="rId4"/>
    <externalReference r:id="rId5"/>
  </externalReferences>
  <definedNames>
    <definedName name="Fahrstrecken">[1]Fahrstrecken!$A$1:$A$134</definedName>
    <definedName name="Fahrtenbuchstrecken">#REF!</definedName>
    <definedName name="Strecken_im_Fahrtenbuch">[2]Tabelle1!$A$1:$A$134</definedName>
    <definedName name="Uhrzeit">[3]Uhrzeit!$A$1:$A$96</definedName>
  </definedNames>
  <calcPr calcId="144525"/>
</workbook>
</file>

<file path=xl/calcChain.xml><?xml version="1.0" encoding="utf-8"?>
<calcChain xmlns="http://schemas.openxmlformats.org/spreadsheetml/2006/main">
  <c r="H46" i="1" l="1"/>
  <c r="V48" i="1" l="1"/>
  <c r="U48" i="1"/>
  <c r="T48" i="1"/>
  <c r="AA48" i="1" s="1"/>
  <c r="V47" i="1"/>
  <c r="U47" i="1"/>
  <c r="Z47" i="1" s="1"/>
  <c r="T47" i="1"/>
  <c r="V46" i="1"/>
  <c r="U46" i="1"/>
  <c r="T46" i="1"/>
  <c r="AA46" i="1" s="1"/>
  <c r="Z46" i="1" l="1"/>
  <c r="AA47" i="1"/>
  <c r="Z48" i="1"/>
  <c r="X46" i="1"/>
  <c r="X47" i="1"/>
  <c r="X48" i="1"/>
  <c r="Y46" i="1"/>
  <c r="Y47" i="1"/>
  <c r="Y48" i="1"/>
  <c r="AC48" i="1" l="1"/>
  <c r="R48" i="1" s="1"/>
  <c r="AC46" i="1"/>
  <c r="R46" i="1" s="1"/>
  <c r="AC47" i="1"/>
  <c r="R47" i="1" s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T22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N49" i="1"/>
  <c r="M49" i="1"/>
  <c r="L48" i="1"/>
  <c r="K48" i="1"/>
  <c r="J48" i="1"/>
  <c r="H48" i="1"/>
  <c r="L47" i="1"/>
  <c r="K47" i="1"/>
  <c r="J47" i="1"/>
  <c r="H47" i="1"/>
  <c r="L46" i="1"/>
  <c r="K46" i="1"/>
  <c r="J46" i="1"/>
  <c r="L45" i="1"/>
  <c r="K45" i="1"/>
  <c r="H45" i="1"/>
  <c r="J45" i="1" s="1"/>
  <c r="K44" i="1"/>
  <c r="J44" i="1"/>
  <c r="H44" i="1"/>
  <c r="L44" i="1" s="1"/>
  <c r="L43" i="1"/>
  <c r="K43" i="1"/>
  <c r="H43" i="1"/>
  <c r="J43" i="1" s="1"/>
  <c r="K42" i="1"/>
  <c r="J42" i="1"/>
  <c r="H42" i="1"/>
  <c r="L42" i="1" s="1"/>
  <c r="L41" i="1"/>
  <c r="K41" i="1"/>
  <c r="H41" i="1"/>
  <c r="J41" i="1" s="1"/>
  <c r="L40" i="1"/>
  <c r="K40" i="1"/>
  <c r="H40" i="1"/>
  <c r="J40" i="1" s="1"/>
  <c r="L39" i="1"/>
  <c r="K39" i="1"/>
  <c r="H39" i="1"/>
  <c r="J39" i="1" s="1"/>
  <c r="K38" i="1"/>
  <c r="J38" i="1"/>
  <c r="H38" i="1"/>
  <c r="L38" i="1" s="1"/>
  <c r="L37" i="1"/>
  <c r="K37" i="1"/>
  <c r="H37" i="1"/>
  <c r="J37" i="1" s="1"/>
  <c r="L36" i="1"/>
  <c r="K36" i="1"/>
  <c r="H36" i="1"/>
  <c r="J36" i="1" s="1"/>
  <c r="L35" i="1"/>
  <c r="K35" i="1"/>
  <c r="H35" i="1"/>
  <c r="J35" i="1" s="1"/>
  <c r="L34" i="1"/>
  <c r="K34" i="1"/>
  <c r="H34" i="1"/>
  <c r="J34" i="1" s="1"/>
  <c r="L33" i="1"/>
  <c r="K33" i="1"/>
  <c r="H33" i="1"/>
  <c r="J33" i="1" s="1"/>
  <c r="K32" i="1"/>
  <c r="J32" i="1"/>
  <c r="H32" i="1"/>
  <c r="L32" i="1" s="1"/>
  <c r="L31" i="1"/>
  <c r="K31" i="1"/>
  <c r="H31" i="1"/>
  <c r="J31" i="1" s="1"/>
  <c r="L30" i="1"/>
  <c r="K30" i="1"/>
  <c r="H30" i="1"/>
  <c r="J30" i="1" s="1"/>
  <c r="L29" i="1"/>
  <c r="K29" i="1"/>
  <c r="H29" i="1"/>
  <c r="J29" i="1" s="1"/>
  <c r="L28" i="1"/>
  <c r="K28" i="1"/>
  <c r="H28" i="1"/>
  <c r="J28" i="1" s="1"/>
  <c r="L27" i="1"/>
  <c r="K27" i="1"/>
  <c r="H27" i="1"/>
  <c r="J27" i="1" s="1"/>
  <c r="K26" i="1"/>
  <c r="J26" i="1"/>
  <c r="H26" i="1"/>
  <c r="L26" i="1" s="1"/>
  <c r="L25" i="1"/>
  <c r="K25" i="1"/>
  <c r="H25" i="1"/>
  <c r="J25" i="1" s="1"/>
  <c r="L24" i="1"/>
  <c r="K24" i="1"/>
  <c r="H24" i="1"/>
  <c r="J24" i="1" s="1"/>
  <c r="L23" i="1"/>
  <c r="K23" i="1"/>
  <c r="H23" i="1"/>
  <c r="J23" i="1" s="1"/>
  <c r="V22" i="1"/>
  <c r="K22" i="1"/>
  <c r="J22" i="1"/>
  <c r="L14" i="1"/>
  <c r="L9" i="1"/>
  <c r="H22" i="1"/>
  <c r="AA23" i="1" l="1"/>
  <c r="AA25" i="1"/>
  <c r="AA27" i="1"/>
  <c r="AA29" i="1"/>
  <c r="AA31" i="1"/>
  <c r="AA33" i="1"/>
  <c r="AA35" i="1"/>
  <c r="AA37" i="1"/>
  <c r="AA39" i="1"/>
  <c r="AA41" i="1"/>
  <c r="AA43" i="1"/>
  <c r="AA45" i="1"/>
  <c r="Z24" i="1"/>
  <c r="Y24" i="1"/>
  <c r="Z26" i="1"/>
  <c r="Y26" i="1"/>
  <c r="Z28" i="1"/>
  <c r="Y28" i="1"/>
  <c r="Z30" i="1"/>
  <c r="Y30" i="1"/>
  <c r="Z32" i="1"/>
  <c r="Y32" i="1"/>
  <c r="Z34" i="1"/>
  <c r="Y34" i="1"/>
  <c r="Z36" i="1"/>
  <c r="Y36" i="1"/>
  <c r="Z38" i="1"/>
  <c r="Y38" i="1"/>
  <c r="Z40" i="1"/>
  <c r="Y40" i="1"/>
  <c r="Z42" i="1"/>
  <c r="Y42" i="1"/>
  <c r="Z44" i="1"/>
  <c r="Y44" i="1"/>
  <c r="X23" i="1"/>
  <c r="AC23" i="1" s="1"/>
  <c r="R23" i="1" s="1"/>
  <c r="X24" i="1"/>
  <c r="AC24" i="1" s="1"/>
  <c r="R24" i="1" s="1"/>
  <c r="X26" i="1"/>
  <c r="X28" i="1"/>
  <c r="X30" i="1"/>
  <c r="X32" i="1"/>
  <c r="X34" i="1"/>
  <c r="AC34" i="1" s="1"/>
  <c r="R34" i="1" s="1"/>
  <c r="X36" i="1"/>
  <c r="AC36" i="1" s="1"/>
  <c r="R36" i="1" s="1"/>
  <c r="X38" i="1"/>
  <c r="X40" i="1"/>
  <c r="AC40" i="1" s="1"/>
  <c r="R40" i="1" s="1"/>
  <c r="X42" i="1"/>
  <c r="X44" i="1"/>
  <c r="Z22" i="1"/>
  <c r="Y22" i="1"/>
  <c r="Z23" i="1"/>
  <c r="Y23" i="1"/>
  <c r="Z25" i="1"/>
  <c r="Y25" i="1"/>
  <c r="Z27" i="1"/>
  <c r="Y27" i="1"/>
  <c r="Z29" i="1"/>
  <c r="Y29" i="1"/>
  <c r="Z31" i="1"/>
  <c r="Y31" i="1"/>
  <c r="Z33" i="1"/>
  <c r="Y33" i="1"/>
  <c r="Z35" i="1"/>
  <c r="Y35" i="1"/>
  <c r="Z37" i="1"/>
  <c r="Y37" i="1"/>
  <c r="Z39" i="1"/>
  <c r="Y39" i="1"/>
  <c r="Z41" i="1"/>
  <c r="Y41" i="1"/>
  <c r="Y43" i="1"/>
  <c r="Z43" i="1"/>
  <c r="Z45" i="1"/>
  <c r="Y45" i="1"/>
  <c r="X22" i="1"/>
  <c r="X25" i="1"/>
  <c r="AC25" i="1" s="1"/>
  <c r="R25" i="1" s="1"/>
  <c r="X27" i="1"/>
  <c r="AC27" i="1" s="1"/>
  <c r="R27" i="1" s="1"/>
  <c r="X29" i="1"/>
  <c r="AC29" i="1" s="1"/>
  <c r="R29" i="1" s="1"/>
  <c r="X31" i="1"/>
  <c r="AC31" i="1" s="1"/>
  <c r="R31" i="1" s="1"/>
  <c r="X33" i="1"/>
  <c r="AC33" i="1" s="1"/>
  <c r="R33" i="1" s="1"/>
  <c r="X35" i="1"/>
  <c r="AC35" i="1" s="1"/>
  <c r="R35" i="1" s="1"/>
  <c r="X37" i="1"/>
  <c r="AC37" i="1" s="1"/>
  <c r="R37" i="1" s="1"/>
  <c r="X39" i="1"/>
  <c r="AC39" i="1" s="1"/>
  <c r="R39" i="1" s="1"/>
  <c r="X41" i="1"/>
  <c r="AC41" i="1" s="1"/>
  <c r="R41" i="1" s="1"/>
  <c r="X43" i="1"/>
  <c r="AC43" i="1" s="1"/>
  <c r="R43" i="1" s="1"/>
  <c r="X45" i="1"/>
  <c r="AC45" i="1" s="1"/>
  <c r="R45" i="1" s="1"/>
  <c r="AA22" i="1"/>
  <c r="AA24" i="1"/>
  <c r="AA26" i="1"/>
  <c r="AA28" i="1"/>
  <c r="AA30" i="1"/>
  <c r="AA32" i="1"/>
  <c r="AA34" i="1"/>
  <c r="AA36" i="1"/>
  <c r="AA38" i="1"/>
  <c r="AA40" i="1"/>
  <c r="AA42" i="1"/>
  <c r="AA44" i="1"/>
  <c r="K49" i="1"/>
  <c r="E10" i="1" s="1"/>
  <c r="E16" i="1" s="1"/>
  <c r="H49" i="1"/>
  <c r="E6" i="1" s="1"/>
  <c r="L22" i="1"/>
  <c r="L49" i="1" s="1"/>
  <c r="E11" i="1" s="1"/>
  <c r="E17" i="1" s="1"/>
  <c r="J49" i="1"/>
  <c r="E9" i="1" s="1"/>
  <c r="AC44" i="1" l="1"/>
  <c r="R44" i="1" s="1"/>
  <c r="AC32" i="1"/>
  <c r="R32" i="1" s="1"/>
  <c r="AC28" i="1"/>
  <c r="R28" i="1" s="1"/>
  <c r="AC22" i="1"/>
  <c r="R22" i="1" s="1"/>
  <c r="AC42" i="1"/>
  <c r="R42" i="1" s="1"/>
  <c r="AC38" i="1"/>
  <c r="R38" i="1" s="1"/>
  <c r="AC30" i="1"/>
  <c r="R30" i="1" s="1"/>
  <c r="AC26" i="1"/>
  <c r="R26" i="1" s="1"/>
  <c r="E15" i="1"/>
  <c r="E8" i="1"/>
  <c r="R49" i="1" l="1"/>
  <c r="L15" i="1"/>
  <c r="L10" i="1"/>
  <c r="R51" i="1" l="1"/>
  <c r="R50" i="1"/>
</calcChain>
</file>

<file path=xl/sharedStrings.xml><?xml version="1.0" encoding="utf-8"?>
<sst xmlns="http://schemas.openxmlformats.org/spreadsheetml/2006/main" count="995" uniqueCount="837">
  <si>
    <t>Monat/Jahr</t>
  </si>
  <si>
    <t>Januar</t>
  </si>
  <si>
    <t>Tacho-Stand Monatsanfang</t>
  </si>
  <si>
    <t>Tacho-Stand Monatsende</t>
  </si>
  <si>
    <t>Gefahrene Kilometer  gesammt</t>
  </si>
  <si>
    <t>Kraftstoffverbrauch</t>
  </si>
  <si>
    <t>Kilometer geschäftlich</t>
  </si>
  <si>
    <t>Gesammt</t>
  </si>
  <si>
    <t>Kilometer Wohnung/Arbeit</t>
  </si>
  <si>
    <t>je 100 km</t>
  </si>
  <si>
    <t>Kilometer privat</t>
  </si>
  <si>
    <t>Anrechenbarer Wert je Kilometer</t>
  </si>
  <si>
    <t>Kraftstoffkosten</t>
  </si>
  <si>
    <t>Anrechenbarer Wert im Monat</t>
  </si>
  <si>
    <t>Gesamt</t>
  </si>
  <si>
    <t>Anrechenbarer Wert geschäftlich</t>
  </si>
  <si>
    <t>Anrechenbarer Wert Wohnung/Arbeit</t>
  </si>
  <si>
    <t>Anrechenbarer Wert privat</t>
  </si>
  <si>
    <t>Datum</t>
  </si>
  <si>
    <t>Fahrzeit</t>
  </si>
  <si>
    <t>Reiseroute und Ziel</t>
  </si>
  <si>
    <t>Zweck der Fahrt</t>
  </si>
  <si>
    <t>km-Stand</t>
  </si>
  <si>
    <t>Gefahrene km</t>
  </si>
  <si>
    <t>Kraftstoff</t>
  </si>
  <si>
    <t>Liter/100km</t>
  </si>
  <si>
    <t>Sonstiges</t>
  </si>
  <si>
    <t>Name des Fahrers</t>
  </si>
  <si>
    <t>von -</t>
  </si>
  <si>
    <t>bis</t>
  </si>
  <si>
    <t>Wohnung/Arbeit</t>
  </si>
  <si>
    <t>privat</t>
  </si>
  <si>
    <t>Fahrtbeginn</t>
  </si>
  <si>
    <t>Fahrtende</t>
  </si>
  <si>
    <t>geschäftlich</t>
  </si>
  <si>
    <t>Liter</t>
  </si>
  <si>
    <t>Betrag</t>
  </si>
  <si>
    <t>x</t>
  </si>
  <si>
    <t>Wohnort - ES - RW</t>
  </si>
  <si>
    <t>Wohnort - ES - TUT - RW</t>
  </si>
  <si>
    <t>RW - TUT - RW</t>
  </si>
  <si>
    <t>RW - TUT - Wohnort</t>
  </si>
  <si>
    <t>Wohnort - S - Wohnort</t>
  </si>
  <si>
    <t>Wohnort - KA - Wohnort</t>
  </si>
  <si>
    <t>KN - Wohnort</t>
  </si>
  <si>
    <t>Wohnort - M - S - Wohnort</t>
  </si>
  <si>
    <t>Wohnort - M - Wohnort</t>
  </si>
  <si>
    <t>Wohnort - B - Wohnort</t>
  </si>
  <si>
    <t>RW - FR - WI - RW</t>
  </si>
  <si>
    <t>RW - WI - TUT - RW</t>
  </si>
  <si>
    <t>Wohnort - ME</t>
  </si>
  <si>
    <t>LU - ME - Wohnort</t>
  </si>
  <si>
    <t>Wohnort - WO - Wohnort</t>
  </si>
  <si>
    <t>Wohnort - BB - Wohnort</t>
  </si>
  <si>
    <t>Wohnort - N - Wohnort</t>
  </si>
  <si>
    <t>RW - UL</t>
  </si>
  <si>
    <t>UL - Wohnort</t>
  </si>
  <si>
    <t>ME - KE - LU</t>
  </si>
  <si>
    <t xml:space="preserve">Fahrtenbuch für </t>
  </si>
  <si>
    <t>Abfahrt vom Wohnort</t>
  </si>
  <si>
    <t>Ankunft am Wohnort</t>
  </si>
  <si>
    <t>geschäftliche Fahrt</t>
  </si>
  <si>
    <t>Bedingungen</t>
  </si>
  <si>
    <t xml:space="preserve">Spalte X </t>
  </si>
  <si>
    <t>Spalte Y</t>
  </si>
  <si>
    <t>Abfahrt am Wohnort mit Übernachtung am Einsatzort</t>
  </si>
  <si>
    <t>24 Stunden am Einsatzort</t>
  </si>
  <si>
    <t>Spalte Z</t>
  </si>
  <si>
    <t>Rückfahrt vom Einsatzort mit Übernachtung am Wohnort</t>
  </si>
  <si>
    <t>Spalte AA</t>
  </si>
  <si>
    <t>Tageseinsatz in Wohnortnähe</t>
  </si>
  <si>
    <t>Abwesenheit</t>
  </si>
  <si>
    <t>0 bis 8 Stunden</t>
  </si>
  <si>
    <t>8 bis 14 Stunden</t>
  </si>
  <si>
    <t>14 bis 23:59 Stunden</t>
  </si>
  <si>
    <t>24 Stunden</t>
  </si>
  <si>
    <t>Tage á 6 €</t>
  </si>
  <si>
    <t>Tage á 12 €</t>
  </si>
  <si>
    <t>Tage á 24 €</t>
  </si>
  <si>
    <t>Bezug</t>
  </si>
  <si>
    <t>Formel</t>
  </si>
  <si>
    <t>Wert</t>
  </si>
  <si>
    <t>E6</t>
  </si>
  <si>
    <t>L9</t>
  </si>
  <si>
    <t>L10</t>
  </si>
  <si>
    <t xml:space="preserve"> =L9/E8*100</t>
  </si>
  <si>
    <t>E8</t>
  </si>
  <si>
    <t xml:space="preserve"> =SUMME(E9:E11)</t>
  </si>
  <si>
    <t>E9</t>
  </si>
  <si>
    <t>E10</t>
  </si>
  <si>
    <t>E11</t>
  </si>
  <si>
    <t>L14</t>
  </si>
  <si>
    <t>L15</t>
  </si>
  <si>
    <t xml:space="preserve"> =L14/E8*100</t>
  </si>
  <si>
    <t>E15</t>
  </si>
  <si>
    <t xml:space="preserve"> =E9*E13</t>
  </si>
  <si>
    <t>E16</t>
  </si>
  <si>
    <t xml:space="preserve"> =E10*E13</t>
  </si>
  <si>
    <t>E17</t>
  </si>
  <si>
    <t xml:space="preserve"> =E11*E13</t>
  </si>
  <si>
    <t>J22</t>
  </si>
  <si>
    <t xml:space="preserve"> =WENN(E22="x";I22-H22;0)</t>
  </si>
  <si>
    <t>K22</t>
  </si>
  <si>
    <t xml:space="preserve"> =WENN(F22="x";I22-H22;0)</t>
  </si>
  <si>
    <t>L22</t>
  </si>
  <si>
    <t xml:space="preserve"> =WENN(G22="x";I22-H22;0)</t>
  </si>
  <si>
    <t>J23</t>
  </si>
  <si>
    <t xml:space="preserve"> =WENN(E23="x";I23-H23;0)</t>
  </si>
  <si>
    <t>K23</t>
  </si>
  <si>
    <t xml:space="preserve"> =WENN(F23="x";I23-H23;0)</t>
  </si>
  <si>
    <t>L23</t>
  </si>
  <si>
    <t xml:space="preserve"> =WENN(G23="x";I23-H23;0)</t>
  </si>
  <si>
    <t>J24</t>
  </si>
  <si>
    <t xml:space="preserve"> =WENN(E24="x";I24-H24;0)</t>
  </si>
  <si>
    <t>K24</t>
  </si>
  <si>
    <t xml:space="preserve"> =WENN(F24="x";I24-H24;0)</t>
  </si>
  <si>
    <t>L24</t>
  </si>
  <si>
    <t xml:space="preserve"> =WENN(G24="x";I24-H24;0)</t>
  </si>
  <si>
    <t>J25</t>
  </si>
  <si>
    <t xml:space="preserve"> =WENN(E25="x";I25-H25;0)</t>
  </si>
  <si>
    <t>K25</t>
  </si>
  <si>
    <t xml:space="preserve"> =WENN(F25="x";I25-H25;0)</t>
  </si>
  <si>
    <t>L25</t>
  </si>
  <si>
    <t xml:space="preserve"> =WENN(G25="x";I25-H25;0)</t>
  </si>
  <si>
    <t>J26</t>
  </si>
  <si>
    <t xml:space="preserve"> =WENN(E26="x";I26-H26;0)</t>
  </si>
  <si>
    <t>K26</t>
  </si>
  <si>
    <t xml:space="preserve"> =WENN(F26="x";I26-H26;0)</t>
  </si>
  <si>
    <t>L26</t>
  </si>
  <si>
    <t xml:space="preserve"> =WENN(G26="x";I26-H26;0)</t>
  </si>
  <si>
    <t>J27</t>
  </si>
  <si>
    <t xml:space="preserve"> =WENN(E27="x";I27-H27;0)</t>
  </si>
  <si>
    <t>K27</t>
  </si>
  <si>
    <t xml:space="preserve"> =WENN(F27="x";I27-H27;0)</t>
  </si>
  <si>
    <t>L27</t>
  </si>
  <si>
    <t xml:space="preserve"> =WENN(G27="x";I27-H27;0)</t>
  </si>
  <si>
    <t>J28</t>
  </si>
  <si>
    <t xml:space="preserve"> =WENN(E28="x";I28-H28;0)</t>
  </si>
  <si>
    <t>K28</t>
  </si>
  <si>
    <t xml:space="preserve"> =WENN(F28="x";I28-H28;0)</t>
  </si>
  <si>
    <t>L28</t>
  </si>
  <si>
    <t xml:space="preserve"> =WENN(G28="x";I28-H28;0)</t>
  </si>
  <si>
    <t>J29</t>
  </si>
  <si>
    <t xml:space="preserve"> =WENN(E29="x";I29-H29;0)</t>
  </si>
  <si>
    <t>K29</t>
  </si>
  <si>
    <t xml:space="preserve"> =WENN(F29="x";I29-H29;0)</t>
  </si>
  <si>
    <t>L29</t>
  </si>
  <si>
    <t xml:space="preserve"> =WENN(G29="x";I29-H29;0)</t>
  </si>
  <si>
    <t>J30</t>
  </si>
  <si>
    <t xml:space="preserve"> =WENN(E30="x";I30-H30;0)</t>
  </si>
  <si>
    <t>K30</t>
  </si>
  <si>
    <t xml:space="preserve"> =WENN(F30="x";I30-H30;0)</t>
  </si>
  <si>
    <t>L30</t>
  </si>
  <si>
    <t xml:space="preserve"> =WENN(G30="x";I30-H30;0)</t>
  </si>
  <si>
    <t>J31</t>
  </si>
  <si>
    <t xml:space="preserve"> =WENN(E31="x";I31-H31;0)</t>
  </si>
  <si>
    <t>K31</t>
  </si>
  <si>
    <t xml:space="preserve"> =WENN(F31="x";I31-H31;0)</t>
  </si>
  <si>
    <t>L31</t>
  </si>
  <si>
    <t xml:space="preserve"> =WENN(G31="x";I31-H31;0)</t>
  </si>
  <si>
    <t>J32</t>
  </si>
  <si>
    <t xml:space="preserve"> =WENN(E32="x";I32-H32;0)</t>
  </si>
  <si>
    <t>K32</t>
  </si>
  <si>
    <t xml:space="preserve"> =WENN(F32="x";I32-H32;0)</t>
  </si>
  <si>
    <t>L32</t>
  </si>
  <si>
    <t xml:space="preserve"> =WENN(G32="x";I32-H32;0)</t>
  </si>
  <si>
    <t>J33</t>
  </si>
  <si>
    <t xml:space="preserve"> =WENN(E33="x";I33-H33;0)</t>
  </si>
  <si>
    <t>K33</t>
  </si>
  <si>
    <t xml:space="preserve"> =WENN(F33="x";I33-H33;0)</t>
  </si>
  <si>
    <t>L33</t>
  </si>
  <si>
    <t xml:space="preserve"> =WENN(G33="x";I33-H33;0)</t>
  </si>
  <si>
    <t>J34</t>
  </si>
  <si>
    <t xml:space="preserve"> =WENN(E34="x";I34-H34;0)</t>
  </si>
  <si>
    <t>K34</t>
  </si>
  <si>
    <t xml:space="preserve"> =WENN(F34="x";I34-H34;0)</t>
  </si>
  <si>
    <t>L34</t>
  </si>
  <si>
    <t xml:space="preserve"> =WENN(G34="x";I34-H34;0)</t>
  </si>
  <si>
    <t>J35</t>
  </si>
  <si>
    <t xml:space="preserve"> =WENN(E35="x";I35-H35;0)</t>
  </si>
  <si>
    <t>K35</t>
  </si>
  <si>
    <t xml:space="preserve"> =WENN(F35="x";I35-H35;0)</t>
  </si>
  <si>
    <t>L35</t>
  </si>
  <si>
    <t xml:space="preserve"> =WENN(G35="x";I35-H35;0)</t>
  </si>
  <si>
    <t>J36</t>
  </si>
  <si>
    <t xml:space="preserve"> =WENN(E36="x";I36-H36;0)</t>
  </si>
  <si>
    <t>K36</t>
  </si>
  <si>
    <t xml:space="preserve"> =WENN(F36="x";I36-H36;0)</t>
  </si>
  <si>
    <t>L36</t>
  </si>
  <si>
    <t xml:space="preserve"> =WENN(G36="x";I36-H36;0)</t>
  </si>
  <si>
    <t>J37</t>
  </si>
  <si>
    <t xml:space="preserve"> =WENN(E37="x";I37-H37;0)</t>
  </si>
  <si>
    <t>K37</t>
  </si>
  <si>
    <t xml:space="preserve"> =WENN(F37="x";I37-H37;0)</t>
  </si>
  <si>
    <t>L37</t>
  </si>
  <si>
    <t xml:space="preserve"> =WENN(G37="x";I37-H37;0)</t>
  </si>
  <si>
    <t>J38</t>
  </si>
  <si>
    <t xml:space="preserve"> =WENN(E38="x";I38-H38;0)</t>
  </si>
  <si>
    <t>K38</t>
  </si>
  <si>
    <t xml:space="preserve"> =WENN(F38="x";I38-H38;0)</t>
  </si>
  <si>
    <t>L38</t>
  </si>
  <si>
    <t xml:space="preserve"> =WENN(G38="x";I38-H38;0)</t>
  </si>
  <si>
    <t>J39</t>
  </si>
  <si>
    <t xml:space="preserve"> =WENN(E39="x";I39-H39;0)</t>
  </si>
  <si>
    <t>K39</t>
  </si>
  <si>
    <t xml:space="preserve"> =WENN(F39="x";I39-H39;0)</t>
  </si>
  <si>
    <t>L39</t>
  </si>
  <si>
    <t xml:space="preserve"> =WENN(G39="x";I39-H39;0)</t>
  </si>
  <si>
    <t>J40</t>
  </si>
  <si>
    <t xml:space="preserve"> =WENN(E40="x";I40-H40;0)</t>
  </si>
  <si>
    <t>K40</t>
  </si>
  <si>
    <t xml:space="preserve"> =WENN(F40="x";I40-H40;0)</t>
  </si>
  <si>
    <t>L40</t>
  </si>
  <si>
    <t xml:space="preserve"> =WENN(G40="x";I40-H40;0)</t>
  </si>
  <si>
    <t>J41</t>
  </si>
  <si>
    <t xml:space="preserve"> =WENN(E41="x";I41-H41;0)</t>
  </si>
  <si>
    <t>K41</t>
  </si>
  <si>
    <t xml:space="preserve"> =WENN(F41="x";I41-H41;0)</t>
  </si>
  <si>
    <t>L41</t>
  </si>
  <si>
    <t xml:space="preserve"> =WENN(G41="x";I41-H41;0)</t>
  </si>
  <si>
    <t>J42</t>
  </si>
  <si>
    <t xml:space="preserve"> =WENN(E42="x";I42-H42;0)</t>
  </si>
  <si>
    <t>K42</t>
  </si>
  <si>
    <t xml:space="preserve"> =WENN(F42="x";I42-H42;0)</t>
  </si>
  <si>
    <t>L42</t>
  </si>
  <si>
    <t xml:space="preserve"> =WENN(G42="x";I42-H42;0)</t>
  </si>
  <si>
    <t>J43</t>
  </si>
  <si>
    <t xml:space="preserve"> =WENN(E43="x";I43-H43;0)</t>
  </si>
  <si>
    <t>K43</t>
  </si>
  <si>
    <t xml:space="preserve"> =WENN(F43="x";I43-H43;0)</t>
  </si>
  <si>
    <t>L43</t>
  </si>
  <si>
    <t xml:space="preserve"> =WENN(G43="x";I43-H43;0)</t>
  </si>
  <si>
    <t>J44</t>
  </si>
  <si>
    <t xml:space="preserve"> =WENN(E44="x";I44-H44;0)</t>
  </si>
  <si>
    <t>K44</t>
  </si>
  <si>
    <t xml:space="preserve"> =WENN(F44="x";I44-H44;0)</t>
  </si>
  <si>
    <t>L44</t>
  </si>
  <si>
    <t xml:space="preserve"> =WENN(G44="x";I44-H44;0)</t>
  </si>
  <si>
    <t>J45</t>
  </si>
  <si>
    <t xml:space="preserve"> =WENN(E45="x";I45-H45;0)</t>
  </si>
  <si>
    <t>K45</t>
  </si>
  <si>
    <t xml:space="preserve"> =WENN(F45="x";I45-H45;0)</t>
  </si>
  <si>
    <t>L45</t>
  </si>
  <si>
    <t xml:space="preserve"> =WENN(G45="x";I45-H45;0)</t>
  </si>
  <si>
    <t>J46</t>
  </si>
  <si>
    <t xml:space="preserve"> =WENN(E46="x";I46-H46;0)</t>
  </si>
  <si>
    <t>K46</t>
  </si>
  <si>
    <t xml:space="preserve"> =WENN(F46="x";I46-H46;0)</t>
  </si>
  <si>
    <t>L46</t>
  </si>
  <si>
    <t xml:space="preserve"> =WENN(G46="x";I46-H46;0)</t>
  </si>
  <si>
    <t>J47</t>
  </si>
  <si>
    <t xml:space="preserve"> =WENN(E47="x";I47-H47;0)</t>
  </si>
  <si>
    <t>K47</t>
  </si>
  <si>
    <t xml:space="preserve"> =WENN(F47="x";I47-H47;0)</t>
  </si>
  <si>
    <t>L47</t>
  </si>
  <si>
    <t xml:space="preserve"> =WENN(G47="x";I47-H47;0)</t>
  </si>
  <si>
    <t>J48</t>
  </si>
  <si>
    <t xml:space="preserve"> =WENN(E48="x";I48-H48;0)</t>
  </si>
  <si>
    <t>K48</t>
  </si>
  <si>
    <t xml:space="preserve"> =WENN(F48="x";I48-H48;0)</t>
  </si>
  <si>
    <t>L48</t>
  </si>
  <si>
    <t xml:space="preserve"> =WENN(G48="x";I48-H48;0)</t>
  </si>
  <si>
    <t>J49</t>
  </si>
  <si>
    <t>K49</t>
  </si>
  <si>
    <t>L49</t>
  </si>
  <si>
    <t>T22</t>
  </si>
  <si>
    <t xml:space="preserve"> =WENN(ISTZAHL(SUCHEN("Wohnort -";D22));"Abfahrt ja";"Abfahrt nein")</t>
  </si>
  <si>
    <t>Abfahrt nein</t>
  </si>
  <si>
    <t>U22</t>
  </si>
  <si>
    <t xml:space="preserve"> =WENN(ISTZAHL(SUCHEN("- Wohnort";D22));"Ankunft ja";"Ankunft nein")</t>
  </si>
  <si>
    <t>Ankunft ja</t>
  </si>
  <si>
    <t>V22</t>
  </si>
  <si>
    <t xml:space="preserve"> =WENN(ISTZAHL(SUCHEN("x";E22));"ja";"nein")</t>
  </si>
  <si>
    <t>nein</t>
  </si>
  <si>
    <t>T23</t>
  </si>
  <si>
    <t xml:space="preserve"> =WENN(ISTZAHL(SUCHEN("Wohnort -";D23));"Abfahrt ja";"Abfahrt nein")</t>
  </si>
  <si>
    <t>Abfahrt ja</t>
  </si>
  <si>
    <t>U23</t>
  </si>
  <si>
    <t xml:space="preserve"> =WENN(ISTZAHL(SUCHEN("- Wohnort";D23));"Ankunft ja";"Ankunft nein")</t>
  </si>
  <si>
    <t>Ankunft nein</t>
  </si>
  <si>
    <t>V23</t>
  </si>
  <si>
    <t xml:space="preserve"> =WENN(ISTZAHL(SUCHEN("x";E23));"ja";"nein")</t>
  </si>
  <si>
    <t>ja</t>
  </si>
  <si>
    <t>T24</t>
  </si>
  <si>
    <t xml:space="preserve"> =WENN(ISTZAHL(SUCHEN("Wohnort -";D24));"Abfahrt ja";"Abfahrt nein")</t>
  </si>
  <si>
    <t>U24</t>
  </si>
  <si>
    <t xml:space="preserve"> =WENN(ISTZAHL(SUCHEN("- Wohnort";D24));"Ankunft ja";"Ankunft nein")</t>
  </si>
  <si>
    <t>V24</t>
  </si>
  <si>
    <t xml:space="preserve"> =WENN(ISTZAHL(SUCHEN("x";E24));"ja";"nein")</t>
  </si>
  <si>
    <t>T25</t>
  </si>
  <si>
    <t xml:space="preserve"> =WENN(ISTZAHL(SUCHEN("Wohnort -";D25));"Abfahrt ja";"Abfahrt nein")</t>
  </si>
  <si>
    <t>U25</t>
  </si>
  <si>
    <t xml:space="preserve"> =WENN(ISTZAHL(SUCHEN("- Wohnort";D25));"Ankunft ja";"Ankunft nein")</t>
  </si>
  <si>
    <t>V25</t>
  </si>
  <si>
    <t xml:space="preserve"> =WENN(ISTZAHL(SUCHEN("x";E25));"ja";"nein")</t>
  </si>
  <si>
    <t>T26</t>
  </si>
  <si>
    <t xml:space="preserve"> =WENN(ISTZAHL(SUCHEN("Wohnort -";D26));"Abfahrt ja";"Abfahrt nein")</t>
  </si>
  <si>
    <t>U26</t>
  </si>
  <si>
    <t xml:space="preserve"> =WENN(ISTZAHL(SUCHEN("- Wohnort";D26));"Ankunft ja";"Ankunft nein")</t>
  </si>
  <si>
    <t>V26</t>
  </si>
  <si>
    <t xml:space="preserve"> =WENN(ISTZAHL(SUCHEN("x";E26));"ja";"nein")</t>
  </si>
  <si>
    <t>T27</t>
  </si>
  <si>
    <t xml:space="preserve"> =WENN(ISTZAHL(SUCHEN("Wohnort -";D27));"Abfahrt ja";"Abfahrt nein")</t>
  </si>
  <si>
    <t>U27</t>
  </si>
  <si>
    <t xml:space="preserve"> =WENN(ISTZAHL(SUCHEN("- Wohnort";D27));"Ankunft ja";"Ankunft nein")</t>
  </si>
  <si>
    <t>V27</t>
  </si>
  <si>
    <t xml:space="preserve"> =WENN(ISTZAHL(SUCHEN("x";E27));"ja";"nein")</t>
  </si>
  <si>
    <t>T28</t>
  </si>
  <si>
    <t xml:space="preserve"> =WENN(ISTZAHL(SUCHEN("Wohnort -";D28));"Abfahrt ja";"Abfahrt nein")</t>
  </si>
  <si>
    <t>U28</t>
  </si>
  <si>
    <t xml:space="preserve"> =WENN(ISTZAHL(SUCHEN("- Wohnort";D28));"Ankunft ja";"Ankunft nein")</t>
  </si>
  <si>
    <t>V28</t>
  </si>
  <si>
    <t xml:space="preserve"> =WENN(ISTZAHL(SUCHEN("x";E28));"ja";"nein")</t>
  </si>
  <si>
    <t>T29</t>
  </si>
  <si>
    <t xml:space="preserve"> =WENN(ISTZAHL(SUCHEN("Wohnort -";D29));"Abfahrt ja";"Abfahrt nein")</t>
  </si>
  <si>
    <t>U29</t>
  </si>
  <si>
    <t xml:space="preserve"> =WENN(ISTZAHL(SUCHEN("- Wohnort";D29));"Ankunft ja";"Ankunft nein")</t>
  </si>
  <si>
    <t>V29</t>
  </si>
  <si>
    <t xml:space="preserve"> =WENN(ISTZAHL(SUCHEN("x";E29));"ja";"nein")</t>
  </si>
  <si>
    <t>T30</t>
  </si>
  <si>
    <t xml:space="preserve"> =WENN(ISTZAHL(SUCHEN("Wohnort -";D30));"Abfahrt ja";"Abfahrt nein")</t>
  </si>
  <si>
    <t>U30</t>
  </si>
  <si>
    <t xml:space="preserve"> =WENN(ISTZAHL(SUCHEN("- Wohnort";D30));"Ankunft ja";"Ankunft nein")</t>
  </si>
  <si>
    <t>V30</t>
  </si>
  <si>
    <t xml:space="preserve"> =WENN(ISTZAHL(SUCHEN("x";E30));"ja";"nein")</t>
  </si>
  <si>
    <t>T31</t>
  </si>
  <si>
    <t xml:space="preserve"> =WENN(ISTZAHL(SUCHEN("Wohnort -";D31));"Abfahrt ja";"Abfahrt nein")</t>
  </si>
  <si>
    <t>U31</t>
  </si>
  <si>
    <t xml:space="preserve"> =WENN(ISTZAHL(SUCHEN("- Wohnort";D31));"Ankunft ja";"Ankunft nein")</t>
  </si>
  <si>
    <t>V31</t>
  </si>
  <si>
    <t xml:space="preserve"> =WENN(ISTZAHL(SUCHEN("x";E31));"ja";"nein")</t>
  </si>
  <si>
    <t>T32</t>
  </si>
  <si>
    <t xml:space="preserve"> =WENN(ISTZAHL(SUCHEN("Wohnort -";D32));"Abfahrt ja";"Abfahrt nein")</t>
  </si>
  <si>
    <t>U32</t>
  </si>
  <si>
    <t xml:space="preserve"> =WENN(ISTZAHL(SUCHEN("- Wohnort";D32));"Ankunft ja";"Ankunft nein")</t>
  </si>
  <si>
    <t>V32</t>
  </si>
  <si>
    <t xml:space="preserve"> =WENN(ISTZAHL(SUCHEN("x";E32));"ja";"nein")</t>
  </si>
  <si>
    <t>T33</t>
  </si>
  <si>
    <t xml:space="preserve"> =WENN(ISTZAHL(SUCHEN("Wohnort -";D33));"Abfahrt ja";"Abfahrt nein")</t>
  </si>
  <si>
    <t>U33</t>
  </si>
  <si>
    <t xml:space="preserve"> =WENN(ISTZAHL(SUCHEN("- Wohnort";D33));"Ankunft ja";"Ankunft nein")</t>
  </si>
  <si>
    <t>V33</t>
  </si>
  <si>
    <t xml:space="preserve"> =WENN(ISTZAHL(SUCHEN("x";E33));"ja";"nein")</t>
  </si>
  <si>
    <t>T34</t>
  </si>
  <si>
    <t xml:space="preserve"> =WENN(ISTZAHL(SUCHEN("Wohnort -";D34));"Abfahrt ja";"Abfahrt nein")</t>
  </si>
  <si>
    <t>U34</t>
  </si>
  <si>
    <t xml:space="preserve"> =WENN(ISTZAHL(SUCHEN("- Wohnort";D34));"Ankunft ja";"Ankunft nein")</t>
  </si>
  <si>
    <t>V34</t>
  </si>
  <si>
    <t xml:space="preserve"> =WENN(ISTZAHL(SUCHEN("x";E34));"ja";"nein")</t>
  </si>
  <si>
    <t>T35</t>
  </si>
  <si>
    <t xml:space="preserve"> =WENN(ISTZAHL(SUCHEN("Wohnort -";D35));"Abfahrt ja";"Abfahrt nein")</t>
  </si>
  <si>
    <t>U35</t>
  </si>
  <si>
    <t xml:space="preserve"> =WENN(ISTZAHL(SUCHEN("- Wohnort";D35));"Ankunft ja";"Ankunft nein")</t>
  </si>
  <si>
    <t>V35</t>
  </si>
  <si>
    <t xml:space="preserve"> =WENN(ISTZAHL(SUCHEN("x";E35));"ja";"nein")</t>
  </si>
  <si>
    <t>T36</t>
  </si>
  <si>
    <t xml:space="preserve"> =WENN(ISTZAHL(SUCHEN("Wohnort -";D36));"Abfahrt ja";"Abfahrt nein")</t>
  </si>
  <si>
    <t>U36</t>
  </si>
  <si>
    <t xml:space="preserve"> =WENN(ISTZAHL(SUCHEN("- Wohnort";D36));"Ankunft ja";"Ankunft nein")</t>
  </si>
  <si>
    <t>V36</t>
  </si>
  <si>
    <t xml:space="preserve"> =WENN(ISTZAHL(SUCHEN("x";E36));"ja";"nein")</t>
  </si>
  <si>
    <t>T37</t>
  </si>
  <si>
    <t xml:space="preserve"> =WENN(ISTZAHL(SUCHEN("Wohnort -";D37));"Abfahrt ja";"Abfahrt nein")</t>
  </si>
  <si>
    <t>U37</t>
  </si>
  <si>
    <t xml:space="preserve"> =WENN(ISTZAHL(SUCHEN("- Wohnort";D37));"Ankunft ja";"Ankunft nein")</t>
  </si>
  <si>
    <t>V37</t>
  </si>
  <si>
    <t xml:space="preserve"> =WENN(ISTZAHL(SUCHEN("x";E37));"ja";"nein")</t>
  </si>
  <si>
    <t>T38</t>
  </si>
  <si>
    <t xml:space="preserve"> =WENN(ISTZAHL(SUCHEN("Wohnort -";D38));"Abfahrt ja";"Abfahrt nein")</t>
  </si>
  <si>
    <t>U38</t>
  </si>
  <si>
    <t xml:space="preserve"> =WENN(ISTZAHL(SUCHEN("- Wohnort";D38));"Ankunft ja";"Ankunft nein")</t>
  </si>
  <si>
    <t>V38</t>
  </si>
  <si>
    <t xml:space="preserve"> =WENN(ISTZAHL(SUCHEN("x";E38));"ja";"nein")</t>
  </si>
  <si>
    <t>T39</t>
  </si>
  <si>
    <t xml:space="preserve"> =WENN(ISTZAHL(SUCHEN("Wohnort -";D39));"Abfahrt ja";"Abfahrt nein")</t>
  </si>
  <si>
    <t>U39</t>
  </si>
  <si>
    <t xml:space="preserve"> =WENN(ISTZAHL(SUCHEN("- Wohnort";D39));"Ankunft ja";"Ankunft nein")</t>
  </si>
  <si>
    <t>V39</t>
  </si>
  <si>
    <t xml:space="preserve"> =WENN(ISTZAHL(SUCHEN("x";E39));"ja";"nein")</t>
  </si>
  <si>
    <t>T40</t>
  </si>
  <si>
    <t xml:space="preserve"> =WENN(ISTZAHL(SUCHEN("Wohnort -";D40));"Abfahrt ja";"Abfahrt nein")</t>
  </si>
  <si>
    <t>U40</t>
  </si>
  <si>
    <t xml:space="preserve"> =WENN(ISTZAHL(SUCHEN("- Wohnort";D40));"Ankunft ja";"Ankunft nein")</t>
  </si>
  <si>
    <t>V40</t>
  </si>
  <si>
    <t xml:space="preserve"> =WENN(ISTZAHL(SUCHEN("x";E40));"ja";"nein")</t>
  </si>
  <si>
    <t>T41</t>
  </si>
  <si>
    <t xml:space="preserve"> =WENN(ISTZAHL(SUCHEN("Wohnort -";D41));"Abfahrt ja";"Abfahrt nein")</t>
  </si>
  <si>
    <t>U41</t>
  </si>
  <si>
    <t xml:space="preserve"> =WENN(ISTZAHL(SUCHEN("- Wohnort";D41));"Ankunft ja";"Ankunft nein")</t>
  </si>
  <si>
    <t>V41</t>
  </si>
  <si>
    <t xml:space="preserve"> =WENN(ISTZAHL(SUCHEN("x";E41));"ja";"nein")</t>
  </si>
  <si>
    <t>T42</t>
  </si>
  <si>
    <t xml:space="preserve"> =WENN(ISTZAHL(SUCHEN("Wohnort -";D42));"Abfahrt ja";"Abfahrt nein")</t>
  </si>
  <si>
    <t>U42</t>
  </si>
  <si>
    <t xml:space="preserve"> =WENN(ISTZAHL(SUCHEN("- Wohnort";D42));"Ankunft ja";"Ankunft nein")</t>
  </si>
  <si>
    <t>V42</t>
  </si>
  <si>
    <t xml:space="preserve"> =WENN(ISTZAHL(SUCHEN("x";E42));"ja";"nein")</t>
  </si>
  <si>
    <t>T43</t>
  </si>
  <si>
    <t xml:space="preserve"> =WENN(ISTZAHL(SUCHEN("Wohnort -";D43));"Abfahrt ja";"Abfahrt nein")</t>
  </si>
  <si>
    <t>U43</t>
  </si>
  <si>
    <t xml:space="preserve"> =WENN(ISTZAHL(SUCHEN("- Wohnort";D43));"Ankunft ja";"Ankunft nein")</t>
  </si>
  <si>
    <t>V43</t>
  </si>
  <si>
    <t xml:space="preserve"> =WENN(ISTZAHL(SUCHEN("x";E43));"ja";"nein")</t>
  </si>
  <si>
    <t>T44</t>
  </si>
  <si>
    <t xml:space="preserve"> =WENN(ISTZAHL(SUCHEN("Wohnort -";D44));"Abfahrt ja";"Abfahrt nein")</t>
  </si>
  <si>
    <t>U44</t>
  </si>
  <si>
    <t xml:space="preserve"> =WENN(ISTZAHL(SUCHEN("- Wohnort";D44));"Ankunft ja";"Ankunft nein")</t>
  </si>
  <si>
    <t>V44</t>
  </si>
  <si>
    <t xml:space="preserve"> =WENN(ISTZAHL(SUCHEN("x";E44));"ja";"nein")</t>
  </si>
  <si>
    <t>T45</t>
  </si>
  <si>
    <t xml:space="preserve"> =WENN(ISTZAHL(SUCHEN("Wohnort -";D45));"Abfahrt ja";"Abfahrt nein")</t>
  </si>
  <si>
    <t>U45</t>
  </si>
  <si>
    <t xml:space="preserve"> =WENN(ISTZAHL(SUCHEN("- Wohnort";D45));"Ankunft ja";"Ankunft nein")</t>
  </si>
  <si>
    <t>V45</t>
  </si>
  <si>
    <t xml:space="preserve"> =WENN(ISTZAHL(SUCHEN("x";E45));"ja";"nein")</t>
  </si>
  <si>
    <t>T46</t>
  </si>
  <si>
    <t xml:space="preserve"> =WENN(ISTZAHL(SUCHEN("Wohnort -";D46));"Abfahrt ja";"Abfahrt nein")</t>
  </si>
  <si>
    <t>U46</t>
  </si>
  <si>
    <t xml:space="preserve"> =WENN(ISTZAHL(SUCHEN("- Wohnort";D46));"Ankunft ja";"Ankunft nein")</t>
  </si>
  <si>
    <t>V46</t>
  </si>
  <si>
    <t xml:space="preserve"> =WENN(ISTZAHL(SUCHEN("x";E46));"ja";"nein")</t>
  </si>
  <si>
    <t>T47</t>
  </si>
  <si>
    <t xml:space="preserve"> =WENN(ISTZAHL(SUCHEN("Wohnort -";D47));"Abfahrt ja";"Abfahrt nein")</t>
  </si>
  <si>
    <t>U47</t>
  </si>
  <si>
    <t xml:space="preserve"> =WENN(ISTZAHL(SUCHEN("- Wohnort";D47));"Ankunft ja";"Ankunft nein")</t>
  </si>
  <si>
    <t>V47</t>
  </si>
  <si>
    <t xml:space="preserve"> =WENN(ISTZAHL(SUCHEN("x";E47));"ja";"nein")</t>
  </si>
  <si>
    <t>T48</t>
  </si>
  <si>
    <t xml:space="preserve"> =WENN(ISTZAHL(SUCHEN("Wohnort -";D48));"Abfahrt ja";"Abfahrt nein")</t>
  </si>
  <si>
    <t>U48</t>
  </si>
  <si>
    <t xml:space="preserve"> =WENN(ISTZAHL(SUCHEN("- Wohnort";D48));"Ankunft ja";"Ankunft nein")</t>
  </si>
  <si>
    <t>V48</t>
  </si>
  <si>
    <t xml:space="preserve"> =WENN(ISTZAHL(SUCHEN("x";E48));"ja";"nein")</t>
  </si>
  <si>
    <t>X22</t>
  </si>
  <si>
    <t xml:space="preserve"> =WENN(UND(T22="Abfahrt ja";U22="Ankunft nein";V22="ja");1-B22;0)*24</t>
  </si>
  <si>
    <t>Y22</t>
  </si>
  <si>
    <t xml:space="preserve"> =WENN(UND(T22="Abfahrt nein";U22="Ankunft nein";V22="ja");1;0)*24</t>
  </si>
  <si>
    <t>Z22</t>
  </si>
  <si>
    <t xml:space="preserve"> =WENN(UND(T22="Abfahrt nein";U22="Ankunft ja";V22="ja");C22;0)*24</t>
  </si>
  <si>
    <t>AA22</t>
  </si>
  <si>
    <t xml:space="preserve"> =WENN(UND(T22="Abfahrt ja";U22="Ankunft ja";V22="ja");C22-B22;0)*24</t>
  </si>
  <si>
    <t>X23</t>
  </si>
  <si>
    <t xml:space="preserve"> =WENN(UND(T23="Abfahrt ja";U23="Ankunft nein";V23="ja");1-B23;0)*24</t>
  </si>
  <si>
    <t>Y23</t>
  </si>
  <si>
    <t xml:space="preserve"> =WENN(UND(T23="Abfahrt nein";U23="Ankunft nein";V23="ja");1;0)*24</t>
  </si>
  <si>
    <t>Z23</t>
  </si>
  <si>
    <t xml:space="preserve"> =WENN(UND(T23="Abfahrt nein";U23="Ankunft ja";V23="ja");C23;0)*24</t>
  </si>
  <si>
    <t>AA23</t>
  </si>
  <si>
    <t xml:space="preserve"> =WENN(UND(T23="Abfahrt ja";U23="Ankunft ja";V23="ja");C23-B23;0)*24</t>
  </si>
  <si>
    <t>X24</t>
  </si>
  <si>
    <t xml:space="preserve"> =WENN(UND(T24="Abfahrt ja";U24="Ankunft nein";V24="ja");1-B24;0)*24</t>
  </si>
  <si>
    <t>Y24</t>
  </si>
  <si>
    <t xml:space="preserve"> =WENN(UND(T24="Abfahrt nein";U24="Ankunft nein";V24="ja");1;0)*24</t>
  </si>
  <si>
    <t>Z24</t>
  </si>
  <si>
    <t xml:space="preserve"> =WENN(UND(T24="Abfahrt nein";U24="Ankunft ja";V24="ja");C24;0)*24</t>
  </si>
  <si>
    <t>AA24</t>
  </si>
  <si>
    <t xml:space="preserve"> =WENN(UND(T24="Abfahrt ja";U24="Ankunft ja";V24="ja");C24-B24;0)*24</t>
  </si>
  <si>
    <t>X25</t>
  </si>
  <si>
    <t xml:space="preserve"> =WENN(UND(T25="Abfahrt ja";U25="Ankunft nein";V25="ja");1-B25;0)*24</t>
  </si>
  <si>
    <t>Y25</t>
  </si>
  <si>
    <t xml:space="preserve"> =WENN(UND(T25="Abfahrt nein";U25="Ankunft nein";V25="ja");1;0)*24</t>
  </si>
  <si>
    <t>Z25</t>
  </si>
  <si>
    <t xml:space="preserve"> =WENN(UND(T25="Abfahrt nein";U25="Ankunft ja";V25="ja");C25;0)*24</t>
  </si>
  <si>
    <t>AA25</t>
  </si>
  <si>
    <t xml:space="preserve"> =WENN(UND(T25="Abfahrt ja";U25="Ankunft ja";V25="ja");C25-B25;0)*24</t>
  </si>
  <si>
    <t>X26</t>
  </si>
  <si>
    <t xml:space="preserve"> =WENN(UND(T26="Abfahrt ja";U26="Ankunft nein";V26="ja");1-B26;0)*24</t>
  </si>
  <si>
    <t>Y26</t>
  </si>
  <si>
    <t xml:space="preserve"> =WENN(UND(T26="Abfahrt nein";U26="Ankunft nein";V26="ja");1;0)*24</t>
  </si>
  <si>
    <t>Z26</t>
  </si>
  <si>
    <t xml:space="preserve"> =WENN(UND(T26="Abfahrt nein";U26="Ankunft ja";V26="ja");C26;0)*24</t>
  </si>
  <si>
    <t>AA26</t>
  </si>
  <si>
    <t xml:space="preserve"> =WENN(UND(T26="Abfahrt ja";U26="Ankunft ja";V26="ja");C26-B26;0)*24</t>
  </si>
  <si>
    <t>X27</t>
  </si>
  <si>
    <t xml:space="preserve"> =WENN(UND(T27="Abfahrt ja";U27="Ankunft nein";V27="ja");1-B27;0)*24</t>
  </si>
  <si>
    <t>Y27</t>
  </si>
  <si>
    <t xml:space="preserve"> =WENN(UND(T27="Abfahrt nein";U27="Ankunft nein";V27="ja");1;0)*24</t>
  </si>
  <si>
    <t>Z27</t>
  </si>
  <si>
    <t xml:space="preserve"> =WENN(UND(T27="Abfahrt nein";U27="Ankunft ja";V27="ja");C27;0)*24</t>
  </si>
  <si>
    <t>AA27</t>
  </si>
  <si>
    <t xml:space="preserve"> =WENN(UND(T27="Abfahrt ja";U27="Ankunft ja";V27="ja");C27-B27;0)*24</t>
  </si>
  <si>
    <t>X28</t>
  </si>
  <si>
    <t xml:space="preserve"> =WENN(UND(T28="Abfahrt ja";U28="Ankunft nein";V28="ja");1-B28;0)*24</t>
  </si>
  <si>
    <t>Y28</t>
  </si>
  <si>
    <t xml:space="preserve"> =WENN(UND(T28="Abfahrt nein";U28="Ankunft nein";V28="ja");1;0)*24</t>
  </si>
  <si>
    <t>Z28</t>
  </si>
  <si>
    <t xml:space="preserve"> =WENN(UND(T28="Abfahrt nein";U28="Ankunft ja";V28="ja");C28;0)*24</t>
  </si>
  <si>
    <t>AA28</t>
  </si>
  <si>
    <t xml:space="preserve"> =WENN(UND(T28="Abfahrt ja";U28="Ankunft ja";V28="ja");C28-B28;0)*24</t>
  </si>
  <si>
    <t>X29</t>
  </si>
  <si>
    <t xml:space="preserve"> =WENN(UND(T29="Abfahrt ja";U29="Ankunft nein";V29="ja");1-B29;0)*24</t>
  </si>
  <si>
    <t>Y29</t>
  </si>
  <si>
    <t xml:space="preserve"> =WENN(UND(T29="Abfahrt nein";U29="Ankunft nein";V29="ja");1;0)*24</t>
  </si>
  <si>
    <t>Z29</t>
  </si>
  <si>
    <t xml:space="preserve"> =WENN(UND(T29="Abfahrt nein";U29="Ankunft ja";V29="ja");C29;0)*24</t>
  </si>
  <si>
    <t>AA29</t>
  </si>
  <si>
    <t xml:space="preserve"> =WENN(UND(T29="Abfahrt ja";U29="Ankunft ja";V29="ja");C29-B29;0)*24</t>
  </si>
  <si>
    <t>X30</t>
  </si>
  <si>
    <t xml:space="preserve"> =WENN(UND(T30="Abfahrt ja";U30="Ankunft nein";V30="ja");1-B30;0)*24</t>
  </si>
  <si>
    <t>Y30</t>
  </si>
  <si>
    <t xml:space="preserve"> =WENN(UND(T30="Abfahrt nein";U30="Ankunft nein";V30="ja");1;0)*24</t>
  </si>
  <si>
    <t>Z30</t>
  </si>
  <si>
    <t xml:space="preserve"> =WENN(UND(T30="Abfahrt nein";U30="Ankunft ja";V30="ja");C30;0)*24</t>
  </si>
  <si>
    <t>AA30</t>
  </si>
  <si>
    <t xml:space="preserve"> =WENN(UND(T30="Abfahrt ja";U30="Ankunft ja";V30="ja");C30-B30;0)*24</t>
  </si>
  <si>
    <t>X31</t>
  </si>
  <si>
    <t xml:space="preserve"> =WENN(UND(T31="Abfahrt ja";U31="Ankunft nein";V31="ja");1-B31;0)*24</t>
  </si>
  <si>
    <t>Y31</t>
  </si>
  <si>
    <t xml:space="preserve"> =WENN(UND(T31="Abfahrt nein";U31="Ankunft nein";V31="ja");1;0)*24</t>
  </si>
  <si>
    <t>Z31</t>
  </si>
  <si>
    <t xml:space="preserve"> =WENN(UND(T31="Abfahrt nein";U31="Ankunft ja";V31="ja");C31;0)*24</t>
  </si>
  <si>
    <t>AA31</t>
  </si>
  <si>
    <t xml:space="preserve"> =WENN(UND(T31="Abfahrt ja";U31="Ankunft ja";V31="ja");C31-B31;0)*24</t>
  </si>
  <si>
    <t>X32</t>
  </si>
  <si>
    <t xml:space="preserve"> =WENN(UND(T32="Abfahrt ja";U32="Ankunft nein";V32="ja");1-B32;0)*24</t>
  </si>
  <si>
    <t>Y32</t>
  </si>
  <si>
    <t xml:space="preserve"> =WENN(UND(T32="Abfahrt nein";U32="Ankunft nein";V32="ja");1;0)*24</t>
  </si>
  <si>
    <t>Z32</t>
  </si>
  <si>
    <t xml:space="preserve"> =WENN(UND(T32="Abfahrt nein";U32="Ankunft ja";V32="ja");C32;0)*24</t>
  </si>
  <si>
    <t>AA32</t>
  </si>
  <si>
    <t xml:space="preserve"> =WENN(UND(T32="Abfahrt ja";U32="Ankunft ja";V32="ja");C32-B32;0)*24</t>
  </si>
  <si>
    <t>X33</t>
  </si>
  <si>
    <t xml:space="preserve"> =WENN(UND(T33="Abfahrt ja";U33="Ankunft nein";V33="ja");1-B33;0)*24</t>
  </si>
  <si>
    <t>Y33</t>
  </si>
  <si>
    <t xml:space="preserve"> =WENN(UND(T33="Abfahrt nein";U33="Ankunft nein";V33="ja");1;0)*24</t>
  </si>
  <si>
    <t>Z33</t>
  </si>
  <si>
    <t xml:space="preserve"> =WENN(UND(T33="Abfahrt nein";U33="Ankunft ja";V33="ja");C33;0)*24</t>
  </si>
  <si>
    <t>AA33</t>
  </si>
  <si>
    <t xml:space="preserve"> =WENN(UND(T33="Abfahrt ja";U33="Ankunft ja";V33="ja");C33-B33;0)*24</t>
  </si>
  <si>
    <t>X34</t>
  </si>
  <si>
    <t xml:space="preserve"> =WENN(UND(T34="Abfahrt ja";U34="Ankunft nein";V34="ja");1-B34;0)*24</t>
  </si>
  <si>
    <t>Y34</t>
  </si>
  <si>
    <t xml:space="preserve"> =WENN(UND(T34="Abfahrt nein";U34="Ankunft nein";V34="ja");1;0)*24</t>
  </si>
  <si>
    <t>Z34</t>
  </si>
  <si>
    <t xml:space="preserve"> =WENN(UND(T34="Abfahrt nein";U34="Ankunft ja";V34="ja");C34;0)*24</t>
  </si>
  <si>
    <t>AA34</t>
  </si>
  <si>
    <t xml:space="preserve"> =WENN(UND(T34="Abfahrt ja";U34="Ankunft ja";V34="ja");C34-B34;0)*24</t>
  </si>
  <si>
    <t>X35</t>
  </si>
  <si>
    <t xml:space="preserve"> =WENN(UND(T35="Abfahrt ja";U35="Ankunft nein";V35="ja");1-B35;0)*24</t>
  </si>
  <si>
    <t>Y35</t>
  </si>
  <si>
    <t xml:space="preserve"> =WENN(UND(T35="Abfahrt nein";U35="Ankunft nein";V35="ja");1;0)*24</t>
  </si>
  <si>
    <t>Z35</t>
  </si>
  <si>
    <t xml:space="preserve"> =WENN(UND(T35="Abfahrt nein";U35="Ankunft ja";V35="ja");C35;0)*24</t>
  </si>
  <si>
    <t>AA35</t>
  </si>
  <si>
    <t xml:space="preserve"> =WENN(UND(T35="Abfahrt ja";U35="Ankunft ja";V35="ja");C35-B35;0)*24</t>
  </si>
  <si>
    <t>X36</t>
  </si>
  <si>
    <t xml:space="preserve"> =WENN(UND(T36="Abfahrt ja";U36="Ankunft nein";V36="ja");1-B36;0)*24</t>
  </si>
  <si>
    <t>Y36</t>
  </si>
  <si>
    <t xml:space="preserve"> =WENN(UND(T36="Abfahrt nein";U36="Ankunft nein";V36="ja");1;0)*24</t>
  </si>
  <si>
    <t>Z36</t>
  </si>
  <si>
    <t xml:space="preserve"> =WENN(UND(T36="Abfahrt nein";U36="Ankunft ja";V36="ja");C36;0)*24</t>
  </si>
  <si>
    <t>AA36</t>
  </si>
  <si>
    <t xml:space="preserve"> =WENN(UND(T36="Abfahrt ja";U36="Ankunft ja";V36="ja");C36-B36;0)*24</t>
  </si>
  <si>
    <t>X37</t>
  </si>
  <si>
    <t xml:space="preserve"> =WENN(UND(T37="Abfahrt ja";U37="Ankunft nein";V37="ja");1-B37;0)*24</t>
  </si>
  <si>
    <t>Y37</t>
  </si>
  <si>
    <t xml:space="preserve"> =WENN(UND(T37="Abfahrt nein";U37="Ankunft nein";V37="ja");1;0)*24</t>
  </si>
  <si>
    <t>Z37</t>
  </si>
  <si>
    <t xml:space="preserve"> =WENN(UND(T37="Abfahrt nein";U37="Ankunft ja";V37="ja");C37;0)*24</t>
  </si>
  <si>
    <t>AA37</t>
  </si>
  <si>
    <t xml:space="preserve"> =WENN(UND(T37="Abfahrt ja";U37="Ankunft ja";V37="ja");C37-B37;0)*24</t>
  </si>
  <si>
    <t>X38</t>
  </si>
  <si>
    <t xml:space="preserve"> =WENN(UND(T38="Abfahrt ja";U38="Ankunft nein";V38="ja");1-B38;0)*24</t>
  </si>
  <si>
    <t>Y38</t>
  </si>
  <si>
    <t xml:space="preserve"> =WENN(UND(T38="Abfahrt nein";U38="Ankunft nein";V38="ja");1;0)*24</t>
  </si>
  <si>
    <t>Z38</t>
  </si>
  <si>
    <t xml:space="preserve"> =WENN(UND(T38="Abfahrt nein";U38="Ankunft ja";V38="ja");C38;0)*24</t>
  </si>
  <si>
    <t>AA38</t>
  </si>
  <si>
    <t xml:space="preserve"> =WENN(UND(T38="Abfahrt ja";U38="Ankunft ja";V38="ja");C38-B38;0)*24</t>
  </si>
  <si>
    <t>X39</t>
  </si>
  <si>
    <t xml:space="preserve"> =WENN(UND(T39="Abfahrt ja";U39="Ankunft nein";V39="ja");1-B39;0)*24</t>
  </si>
  <si>
    <t>Y39</t>
  </si>
  <si>
    <t xml:space="preserve"> =WENN(UND(T39="Abfahrt nein";U39="Ankunft nein";V39="ja");1;0)*24</t>
  </si>
  <si>
    <t>Z39</t>
  </si>
  <si>
    <t xml:space="preserve"> =WENN(UND(T39="Abfahrt nein";U39="Ankunft ja";V39="ja");C39;0)*24</t>
  </si>
  <si>
    <t>AA39</t>
  </si>
  <si>
    <t xml:space="preserve"> =WENN(UND(T39="Abfahrt ja";U39="Ankunft ja";V39="ja");C39-B39;0)*24</t>
  </si>
  <si>
    <t>X40</t>
  </si>
  <si>
    <t xml:space="preserve"> =WENN(UND(T40="Abfahrt ja";U40="Ankunft nein";V40="ja");1-B40;0)*24</t>
  </si>
  <si>
    <t>Y40</t>
  </si>
  <si>
    <t xml:space="preserve"> =WENN(UND(T40="Abfahrt nein";U40="Ankunft nein";V40="ja");1;0)*24</t>
  </si>
  <si>
    <t>Z40</t>
  </si>
  <si>
    <t xml:space="preserve"> =WENN(UND(T40="Abfahrt nein";U40="Ankunft ja";V40="ja");C40;0)*24</t>
  </si>
  <si>
    <t>AA40</t>
  </si>
  <si>
    <t xml:space="preserve"> =WENN(UND(T40="Abfahrt ja";U40="Ankunft ja";V40="ja");C40-B40;0)*24</t>
  </si>
  <si>
    <t>X41</t>
  </si>
  <si>
    <t xml:space="preserve"> =WENN(UND(T41="Abfahrt ja";U41="Ankunft nein";V41="ja");1-B41;0)*24</t>
  </si>
  <si>
    <t>Y41</t>
  </si>
  <si>
    <t xml:space="preserve"> =WENN(UND(T41="Abfahrt nein";U41="Ankunft nein";V41="ja");1;0)*24</t>
  </si>
  <si>
    <t>Z41</t>
  </si>
  <si>
    <t xml:space="preserve"> =WENN(UND(T41="Abfahrt nein";U41="Ankunft ja";V41="ja");C41;0)*24</t>
  </si>
  <si>
    <t>AA41</t>
  </si>
  <si>
    <t xml:space="preserve"> =WENN(UND(T41="Abfahrt ja";U41="Ankunft ja";V41="ja");C41-B41;0)*24</t>
  </si>
  <si>
    <t>X42</t>
  </si>
  <si>
    <t xml:space="preserve"> =WENN(UND(T42="Abfahrt ja";U42="Ankunft nein";V42="ja");1-B42;0)*24</t>
  </si>
  <si>
    <t>Y42</t>
  </si>
  <si>
    <t xml:space="preserve"> =WENN(UND(T42="Abfahrt nein";U42="Ankunft nein";V42="ja");1;0)*24</t>
  </si>
  <si>
    <t>Z42</t>
  </si>
  <si>
    <t xml:space="preserve"> =WENN(UND(T42="Abfahrt nein";U42="Ankunft ja";V42="ja");C42;0)*24</t>
  </si>
  <si>
    <t>AA42</t>
  </si>
  <si>
    <t xml:space="preserve"> =WENN(UND(T42="Abfahrt ja";U42="Ankunft ja";V42="ja");C42-B42;0)*24</t>
  </si>
  <si>
    <t>X43</t>
  </si>
  <si>
    <t xml:space="preserve"> =WENN(UND(T43="Abfahrt ja";U43="Ankunft nein";V43="ja");1-B43;0)*24</t>
  </si>
  <si>
    <t>Y43</t>
  </si>
  <si>
    <t xml:space="preserve"> =WENN(UND(T43="Abfahrt nein";U43="Ankunft nein";V43="ja");1;0)*24</t>
  </si>
  <si>
    <t>Z43</t>
  </si>
  <si>
    <t xml:space="preserve"> =WENN(UND(T43="Abfahrt nein";U43="Ankunft ja";V43="ja");C43;0)*24</t>
  </si>
  <si>
    <t>AA43</t>
  </si>
  <si>
    <t xml:space="preserve"> =WENN(UND(T43="Abfahrt ja";U43="Ankunft ja";V43="ja");C43-B43;0)*24</t>
  </si>
  <si>
    <t>X44</t>
  </si>
  <si>
    <t xml:space="preserve"> =WENN(UND(T44="Abfahrt ja";U44="Ankunft nein";V44="ja");1-B44;0)*24</t>
  </si>
  <si>
    <t>Y44</t>
  </si>
  <si>
    <t xml:space="preserve"> =WENN(UND(T44="Abfahrt nein";U44="Ankunft nein";V44="ja");1;0)*24</t>
  </si>
  <si>
    <t>Z44</t>
  </si>
  <si>
    <t xml:space="preserve"> =WENN(UND(T44="Abfahrt nein";U44="Ankunft ja";V44="ja");C44;0)*24</t>
  </si>
  <si>
    <t>AA44</t>
  </si>
  <si>
    <t xml:space="preserve"> =WENN(UND(T44="Abfahrt ja";U44="Ankunft ja";V44="ja");C44-B44;0)*24</t>
  </si>
  <si>
    <t>X45</t>
  </si>
  <si>
    <t xml:space="preserve"> =WENN(UND(T45="Abfahrt ja";U45="Ankunft nein";V45="ja");1-B45;0)*24</t>
  </si>
  <si>
    <t>Y45</t>
  </si>
  <si>
    <t xml:space="preserve"> =WENN(UND(T45="Abfahrt nein";U45="Ankunft nein";V45="ja");1;0)*24</t>
  </si>
  <si>
    <t>Z45</t>
  </si>
  <si>
    <t xml:space="preserve"> =WENN(UND(T45="Abfahrt nein";U45="Ankunft ja";V45="ja");C45;0)*24</t>
  </si>
  <si>
    <t>AA45</t>
  </si>
  <si>
    <t xml:space="preserve"> =WENN(UND(T45="Abfahrt ja";U45="Ankunft ja";V45="ja");C45-B45;0)*24</t>
  </si>
  <si>
    <t>X46</t>
  </si>
  <si>
    <t xml:space="preserve"> =WENN(UND(T46="Abfahrt ja";U46="Ankunft nein";V46="ja");1-B46;0)*24</t>
  </si>
  <si>
    <t>Y46</t>
  </si>
  <si>
    <t xml:space="preserve"> =WENN(UND(T46="Abfahrt nein";U46="Ankunft nein";V46="ja");1;0)*24</t>
  </si>
  <si>
    <t>Z46</t>
  </si>
  <si>
    <t xml:space="preserve"> =WENN(UND(T46="Abfahrt nein";U46="Ankunft ja";V46="ja");C46;0)*24</t>
  </si>
  <si>
    <t>AA46</t>
  </si>
  <si>
    <t xml:space="preserve"> =WENN(UND(T46="Abfahrt ja";U46="Ankunft ja";V46="ja");C46-B46;0)*24</t>
  </si>
  <si>
    <t>X47</t>
  </si>
  <si>
    <t xml:space="preserve"> =WENN(UND(T47="Abfahrt ja";U47="Ankunft nein";V47="ja");1-B47;0)*24</t>
  </si>
  <si>
    <t>Y47</t>
  </si>
  <si>
    <t xml:space="preserve"> =WENN(UND(T47="Abfahrt nein";U47="Ankunft nein";V47="ja");1;0)*24</t>
  </si>
  <si>
    <t>Z47</t>
  </si>
  <si>
    <t xml:space="preserve"> =WENN(UND(T47="Abfahrt nein";U47="Ankunft ja";V47="ja");C47;0)*24</t>
  </si>
  <si>
    <t>AA47</t>
  </si>
  <si>
    <t xml:space="preserve"> =WENN(UND(T47="Abfahrt ja";U47="Ankunft ja";V47="ja");C47-B47;0)*24</t>
  </si>
  <si>
    <t>X48</t>
  </si>
  <si>
    <t xml:space="preserve"> =WENN(UND(T48="Abfahrt ja";U48="Ankunft nein";V48="ja");1-B48;0)*24</t>
  </si>
  <si>
    <t>Y48</t>
  </si>
  <si>
    <t xml:space="preserve"> =WENN(UND(T48="Abfahrt nein";U48="Ankunft nein";V48="ja");1;0)*24</t>
  </si>
  <si>
    <t>Z48</t>
  </si>
  <si>
    <t xml:space="preserve"> =WENN(UND(T48="Abfahrt nein";U48="Ankunft ja";V48="ja");C48;0)*24</t>
  </si>
  <si>
    <t>AA48</t>
  </si>
  <si>
    <t xml:space="preserve"> =WENN(UND(T48="Abfahrt ja";U48="Ankunft ja";V48="ja");C48-B48;0)*24</t>
  </si>
  <si>
    <t>AC22</t>
  </si>
  <si>
    <t xml:space="preserve"> =WENN(X22&gt;8&lt;=14;"6,00 €";WENN(UND(X22&gt;=14;X22&lt;24);"12,00 €";WENN(X22&gt;=24;"24,00 €";WENN(Y22&gt;=24;"24,00 €";WENN(Z22&gt;8&lt;=14;"6,00 €";WENN(UND(Z22&gt;=14;Z22&lt;24);"12,00 €";WENN(Z22&gt;=24;"24,00 €";WENN(UND(AA22&gt;8;AA22&lt;=14);"6,00 €";WENN(AA22&gt;14&lt;=24;"12,00 €";WENN(AA22&gt;=24;"24,00 €";"0,00 €"))))))))))</t>
  </si>
  <si>
    <t>0,00 €</t>
  </si>
  <si>
    <t>AC23</t>
  </si>
  <si>
    <t xml:space="preserve"> =WENN(X23&gt;8&lt;=14;"6,00 €";WENN(UND(X23&gt;=14;X23&lt;24);"12,00 €";WENN(X23&gt;=24;"24,00 €";WENN(Y23&gt;=24;"24,00 €";WENN(Z23&gt;8&lt;=14;"6,00 €";WENN(UND(Z23&gt;=14;Z23&lt;24);"12,00 €";WENN(Z23&gt;=24;"24,00 €";WENN(UND(AA23&gt;8;AA23&lt;=14);"6,00 €";WENN(AA23&gt;14&lt;=24;"12,00 €";WENN(AA23&gt;=24;"24,00 €";"0,00 €"))))))))))</t>
  </si>
  <si>
    <t>12,00 €</t>
  </si>
  <si>
    <t>AC24</t>
  </si>
  <si>
    <t xml:space="preserve"> =WENN(X24&gt;8&lt;=14;"6,00 €";WENN(UND(X24&gt;=14;X24&lt;24);"12,00 €";WENN(X24&gt;=24;"24,00 €";WENN(Y24&gt;=24;"24,00 €";WENN(Z24&gt;8&lt;=14;"6,00 €";WENN(UND(Z24&gt;=14;Z24&lt;24);"12,00 €";WENN(Z24&gt;=24;"24,00 €";WENN(UND(AA24&gt;8;AA24&lt;=14);"6,00 €";WENN(AA24&gt;14&lt;=24;"12,00 €";WENN(AA24&gt;=24;"24,00 €";"0,00 €"))))))))))</t>
  </si>
  <si>
    <t>24,00 €</t>
  </si>
  <si>
    <t>AC25</t>
  </si>
  <si>
    <t xml:space="preserve"> =WENN(X25&gt;8&lt;=14;"6,00 €";WENN(UND(X25&gt;=14;X25&lt;24);"12,00 €";WENN(X25&gt;=24;"24,00 €";WENN(Y25&gt;=24;"24,00 €";WENN(Z25&gt;8&lt;=14;"6,00 €";WENN(UND(Z25&gt;=14;Z25&lt;24);"12,00 €";WENN(Z25&gt;=24;"24,00 €";WENN(UND(AA25&gt;8;AA25&lt;=14);"6,00 €";WENN(AA25&gt;14&lt;=24;"12,00 €";WENN(AA25&gt;=24;"24,00 €";"0,00 €"))))))))))</t>
  </si>
  <si>
    <t>AC26</t>
  </si>
  <si>
    <t xml:space="preserve"> =WENN(X26&gt;8&lt;=14;"6,00 €";WENN(UND(X26&gt;=14;X26&lt;24);"12,00 €";WENN(X26&gt;=24;"24,00 €";WENN(Y26&gt;=24;"24,00 €";WENN(Z26&gt;8&lt;=14;"6,00 €";WENN(UND(Z26&gt;=14;Z26&lt;24);"12,00 €";WENN(Z26&gt;=24;"24,00 €";WENN(UND(AA26&gt;8;AA26&lt;=14);"6,00 €";WENN(AA26&gt;14&lt;=24;"12,00 €";WENN(AA26&gt;=24;"24,00 €";"0,00 €"))))))))))</t>
  </si>
  <si>
    <t>AC27</t>
  </si>
  <si>
    <t xml:space="preserve"> =WENN(X27&gt;8&lt;=14;"6,00 €";WENN(UND(X27&gt;=14;X27&lt;24);"12,00 €";WENN(X27&gt;=24;"24,00 €";WENN(Y27&gt;=24;"24,00 €";WENN(Z27&gt;8&lt;=14;"6,00 €";WENN(UND(Z27&gt;=14;Z27&lt;24);"12,00 €";WENN(Z27&gt;=24;"24,00 €";WENN(UND(AA27&gt;8;AA27&lt;=14);"6,00 €";WENN(AA27&gt;14&lt;=24;"12,00 €";WENN(AA27&gt;=24;"24,00 €";"0,00 €"))))))))))</t>
  </si>
  <si>
    <t>AC28</t>
  </si>
  <si>
    <t xml:space="preserve"> =WENN(X28&gt;8&lt;=14;"6,00 €";WENN(UND(X28&gt;=14;X28&lt;24);"12,00 €";WENN(X28&gt;=24;"24,00 €";WENN(Y28&gt;=24;"24,00 €";WENN(Z28&gt;8&lt;=14;"6,00 €";WENN(UND(Z28&gt;=14;Z28&lt;24);"12,00 €";WENN(Z28&gt;=24;"24,00 €";WENN(UND(AA28&gt;8;AA28&lt;=14);"6,00 €";WENN(AA28&gt;14&lt;=24;"12,00 €";WENN(AA28&gt;=24;"24,00 €";"0,00 €"))))))))))</t>
  </si>
  <si>
    <t>6,00 €</t>
  </si>
  <si>
    <t>AC29</t>
  </si>
  <si>
    <t xml:space="preserve"> =WENN(X29&gt;8&lt;=14;"6,00 €";WENN(UND(X29&gt;=14;X29&lt;24);"12,00 €";WENN(X29&gt;=24;"24,00 €";WENN(Y29&gt;=24;"24,00 €";WENN(Z29&gt;8&lt;=14;"6,00 €";WENN(UND(Z29&gt;=14;Z29&lt;24);"12,00 €";WENN(Z29&gt;=24;"24,00 €";WENN(UND(AA29&gt;8;AA29&lt;=14);"6,00 €";WENN(AA29&gt;14&lt;=24;"12,00 €";WENN(AA29&gt;=24;"24,00 €";"0,00 €"))))))))))</t>
  </si>
  <si>
    <t>AC30</t>
  </si>
  <si>
    <t xml:space="preserve"> =WENN(X30&gt;8&lt;=14;"6,00 €";WENN(UND(X30&gt;=14;X30&lt;24);"12,00 €";WENN(X30&gt;=24;"24,00 €";WENN(Y30&gt;=24;"24,00 €";WENN(Z30&gt;8&lt;=14;"6,00 €";WENN(UND(Z30&gt;=14;Z30&lt;24);"12,00 €";WENN(Z30&gt;=24;"24,00 €";WENN(UND(AA30&gt;8;AA30&lt;=14);"6,00 €";WENN(AA30&gt;14&lt;=24;"12,00 €";WENN(AA30&gt;=24;"24,00 €";"0,00 €"))))))))))</t>
  </si>
  <si>
    <t>AC31</t>
  </si>
  <si>
    <t xml:space="preserve"> =WENN(X31&gt;8&lt;=14;"6,00 €";WENN(UND(X31&gt;=14;X31&lt;24);"12,00 €";WENN(X31&gt;=24;"24,00 €";WENN(Y31&gt;=24;"24,00 €";WENN(Z31&gt;8&lt;=14;"6,00 €";WENN(UND(Z31&gt;=14;Z31&lt;24);"12,00 €";WENN(Z31&gt;=24;"24,00 €";WENN(UND(AA31&gt;8;AA31&lt;=14);"6,00 €";WENN(AA31&gt;14&lt;=24;"12,00 €";WENN(AA31&gt;=24;"24,00 €";"0,00 €"))))))))))</t>
  </si>
  <si>
    <t>AC32</t>
  </si>
  <si>
    <t xml:space="preserve"> =WENN(X32&gt;8&lt;=14;"6,00 €";WENN(UND(X32&gt;=14;X32&lt;24);"12,00 €";WENN(X32&gt;=24;"24,00 €";WENN(Y32&gt;=24;"24,00 €";WENN(Z32&gt;8&lt;=14;"6,00 €";WENN(UND(Z32&gt;=14;Z32&lt;24);"12,00 €";WENN(Z32&gt;=24;"24,00 €";WENN(UND(AA32&gt;8;AA32&lt;=14);"6,00 €";WENN(AA32&gt;14&lt;=24;"12,00 €";WENN(AA32&gt;=24;"24,00 €";"0,00 €"))))))))))</t>
  </si>
  <si>
    <t>AC33</t>
  </si>
  <si>
    <t xml:space="preserve"> =WENN(X33&gt;8&lt;=14;"6,00 €";WENN(UND(X33&gt;=14;X33&lt;24);"12,00 €";WENN(X33&gt;=24;"24,00 €";WENN(Y33&gt;=24;"24,00 €";WENN(Z33&gt;8&lt;=14;"6,00 €";WENN(UND(Z33&gt;=14;Z33&lt;24);"12,00 €";WENN(Z33&gt;=24;"24,00 €";WENN(UND(AA33&gt;8;AA33&lt;=14);"6,00 €";WENN(AA33&gt;14&lt;=24;"12,00 €";WENN(AA33&gt;=24;"24,00 €";"0,00 €"))))))))))</t>
  </si>
  <si>
    <t>AC34</t>
  </si>
  <si>
    <t xml:space="preserve"> =WENN(X34&gt;8&lt;=14;"6,00 €";WENN(UND(X34&gt;=14;X34&lt;24);"12,00 €";WENN(X34&gt;=24;"24,00 €";WENN(Y34&gt;=24;"24,00 €";WENN(Z34&gt;8&lt;=14;"6,00 €";WENN(UND(Z34&gt;=14;Z34&lt;24);"12,00 €";WENN(Z34&gt;=24;"24,00 €";WENN(UND(AA34&gt;8;AA34&lt;=14);"6,00 €";WENN(AA34&gt;14&lt;=24;"12,00 €";WENN(AA34&gt;=24;"24,00 €";"0,00 €"))))))))))</t>
  </si>
  <si>
    <t>AC35</t>
  </si>
  <si>
    <t xml:space="preserve"> =WENN(X35&gt;8&lt;=14;"6,00 €";WENN(UND(X35&gt;=14;X35&lt;24);"12,00 €";WENN(X35&gt;=24;"24,00 €";WENN(Y35&gt;=24;"24,00 €";WENN(Z35&gt;8&lt;=14;"6,00 €";WENN(UND(Z35&gt;=14;Z35&lt;24);"12,00 €";WENN(Z35&gt;=24;"24,00 €";WENN(UND(AA35&gt;8;AA35&lt;=14);"6,00 €";WENN(AA35&gt;14&lt;=24;"12,00 €";WENN(AA35&gt;=24;"24,00 €";"0,00 €"))))))))))</t>
  </si>
  <si>
    <t>AC36</t>
  </si>
  <si>
    <t xml:space="preserve"> =WENN(X36&gt;8&lt;=14;"6,00 €";WENN(UND(X36&gt;=14;X36&lt;24);"12,00 €";WENN(X36&gt;=24;"24,00 €";WENN(Y36&gt;=24;"24,00 €";WENN(Z36&gt;8&lt;=14;"6,00 €";WENN(UND(Z36&gt;=14;Z36&lt;24);"12,00 €";WENN(Z36&gt;=24;"24,00 €";WENN(UND(AA36&gt;8;AA36&lt;=14);"6,00 €";WENN(AA36&gt;14&lt;=24;"12,00 €";WENN(AA36&gt;=24;"24,00 €";"0,00 €"))))))))))</t>
  </si>
  <si>
    <t>AC37</t>
  </si>
  <si>
    <t xml:space="preserve"> =WENN(X37&gt;8&lt;=14;"6,00 €";WENN(UND(X37&gt;=14;X37&lt;24);"12,00 €";WENN(X37&gt;=24;"24,00 €";WENN(Y37&gt;=24;"24,00 €";WENN(Z37&gt;8&lt;=14;"6,00 €";WENN(UND(Z37&gt;=14;Z37&lt;24);"12,00 €";WENN(Z37&gt;=24;"24,00 €";WENN(UND(AA37&gt;8;AA37&lt;=14);"6,00 €";WENN(AA37&gt;14&lt;=24;"12,00 €";WENN(AA37&gt;=24;"24,00 €";"0,00 €"))))))))))</t>
  </si>
  <si>
    <t>AC38</t>
  </si>
  <si>
    <t xml:space="preserve"> =WENN(X38&gt;8&lt;=14;"6,00 €";WENN(UND(X38&gt;=14;X38&lt;24);"12,00 €";WENN(X38&gt;=24;"24,00 €";WENN(Y38&gt;=24;"24,00 €";WENN(Z38&gt;8&lt;=14;"6,00 €";WENN(UND(Z38&gt;=14;Z38&lt;24);"12,00 €";WENN(Z38&gt;=24;"24,00 €";WENN(UND(AA38&gt;8;AA38&lt;=14);"6,00 €";WENN(AA38&gt;14&lt;=24;"12,00 €";WENN(AA38&gt;=24;"24,00 €";"0,00 €"))))))))))</t>
  </si>
  <si>
    <t>AC39</t>
  </si>
  <si>
    <t xml:space="preserve"> =WENN(X39&gt;8&lt;=14;"6,00 €";WENN(UND(X39&gt;=14;X39&lt;24);"12,00 €";WENN(X39&gt;=24;"24,00 €";WENN(Y39&gt;=24;"24,00 €";WENN(Z39&gt;8&lt;=14;"6,00 €";WENN(UND(Z39&gt;=14;Z39&lt;24);"12,00 €";WENN(Z39&gt;=24;"24,00 €";WENN(UND(AA39&gt;8;AA39&lt;=14);"6,00 €";WENN(AA39&gt;14&lt;=24;"12,00 €";WENN(AA39&gt;=24;"24,00 €";"0,00 €"))))))))))</t>
  </si>
  <si>
    <t>AC40</t>
  </si>
  <si>
    <t xml:space="preserve"> =WENN(X40&gt;8&lt;=14;"6,00 €";WENN(UND(X40&gt;=14;X40&lt;24);"12,00 €";WENN(X40&gt;=24;"24,00 €";WENN(Y40&gt;=24;"24,00 €";WENN(Z40&gt;8&lt;=14;"6,00 €";WENN(UND(Z40&gt;=14;Z40&lt;24);"12,00 €";WENN(Z40&gt;=24;"24,00 €";WENN(UND(AA40&gt;8;AA40&lt;=14);"6,00 €";WENN(AA40&gt;14&lt;=24;"12,00 €";WENN(AA40&gt;=24;"24,00 €";"0,00 €"))))))))))</t>
  </si>
  <si>
    <t>AC41</t>
  </si>
  <si>
    <t xml:space="preserve"> =WENN(X41&gt;8&lt;=14;"6,00 €";WENN(UND(X41&gt;=14;X41&lt;24);"12,00 €";WENN(X41&gt;=24;"24,00 €";WENN(Y41&gt;=24;"24,00 €";WENN(Z41&gt;8&lt;=14;"6,00 €";WENN(UND(Z41&gt;=14;Z41&lt;24);"12,00 €";WENN(Z41&gt;=24;"24,00 €";WENN(UND(AA41&gt;8;AA41&lt;=14);"6,00 €";WENN(AA41&gt;14&lt;=24;"12,00 €";WENN(AA41&gt;=24;"24,00 €";"0,00 €"))))))))))</t>
  </si>
  <si>
    <t>AC42</t>
  </si>
  <si>
    <t xml:space="preserve"> =WENN(X42&gt;8&lt;=14;"6,00 €";WENN(UND(X42&gt;=14;X42&lt;24);"12,00 €";WENN(X42&gt;=24;"24,00 €";WENN(Y42&gt;=24;"24,00 €";WENN(Z42&gt;8&lt;=14;"6,00 €";WENN(UND(Z42&gt;=14;Z42&lt;24);"12,00 €";WENN(Z42&gt;=24;"24,00 €";WENN(UND(AA42&gt;8;AA42&lt;=14);"6,00 €";WENN(AA42&gt;14&lt;=24;"12,00 €";WENN(AA42&gt;=24;"24,00 €";"0,00 €"))))))))))</t>
  </si>
  <si>
    <t>AC43</t>
  </si>
  <si>
    <t xml:space="preserve"> =WENN(X43&gt;8&lt;=14;"6,00 €";WENN(UND(X43&gt;=14;X43&lt;24);"12,00 €";WENN(X43&gt;=24;"24,00 €";WENN(Y43&gt;=24;"24,00 €";WENN(Z43&gt;8&lt;=14;"6,00 €";WENN(UND(Z43&gt;=14;Z43&lt;24);"12,00 €";WENN(Z43&gt;=24;"24,00 €";WENN(UND(AA43&gt;8;AA43&lt;=14);"6,00 €";WENN(AA43&gt;14&lt;=24;"12,00 €";WENN(AA43&gt;=24;"24,00 €";"0,00 €"))))))))))</t>
  </si>
  <si>
    <t>AC44</t>
  </si>
  <si>
    <t xml:space="preserve"> =WENN(X44&gt;8&lt;=14;"6,00 €";WENN(UND(X44&gt;=14;X44&lt;24);"12,00 €";WENN(X44&gt;=24;"24,00 €";WENN(Y44&gt;=24;"24,00 €";WENN(Z44&gt;8&lt;=14;"6,00 €";WENN(UND(Z44&gt;=14;Z44&lt;24);"12,00 €";WENN(Z44&gt;=24;"24,00 €";WENN(UND(AA44&gt;8;AA44&lt;=14);"6,00 €";WENN(AA44&gt;14&lt;=24;"12,00 €";WENN(AA44&gt;=24;"24,00 €";"0,00 €"))))))))))</t>
  </si>
  <si>
    <t>AC45</t>
  </si>
  <si>
    <t xml:space="preserve"> =WENN(X45&gt;8&lt;=14;"6,00 €";WENN(UND(X45&gt;=14;X45&lt;24);"12,00 €";WENN(X45&gt;=24;"24,00 €";WENN(Y45&gt;=24;"24,00 €";WENN(Z45&gt;8&lt;=14;"6,00 €";WENN(UND(Z45&gt;=14;Z45&lt;24);"12,00 €";WENN(Z45&gt;=24;"24,00 €";WENN(UND(AA45&gt;8;AA45&lt;=14);"6,00 €";WENN(AA45&gt;14&lt;=24;"12,00 €";WENN(AA45&gt;=24;"24,00 €";"0,00 €"))))))))))</t>
  </si>
  <si>
    <t>AC46</t>
  </si>
  <si>
    <t xml:space="preserve"> =WENN(X46&gt;8&lt;=14;"6,00 €";WENN(UND(X46&gt;=14;X46&lt;24);"12,00 €";WENN(X46&gt;=24;"24,00 €";WENN(Y46&gt;=24;"24,00 €";WENN(Z46&gt;8&lt;=14;"6,00 €";WENN(UND(Z46&gt;=14;Z46&lt;24);"12,00 €";WENN(Z46&gt;=24;"24,00 €";WENN(UND(AA46&gt;8;AA46&lt;=14);"6,00 €";WENN(AA46&gt;14&lt;=24;"12,00 €";WENN(AA46&gt;=24;"24,00 €";"0,00 €"))))))))))</t>
  </si>
  <si>
    <t>AC47</t>
  </si>
  <si>
    <t xml:space="preserve"> =WENN(X47&gt;8&lt;=14;"6,00 €";WENN(UND(X47&gt;=14;X47&lt;24);"12,00 €";WENN(X47&gt;=24;"24,00 €";WENN(Y47&gt;=24;"24,00 €";WENN(Z47&gt;8&lt;=14;"6,00 €";WENN(UND(Z47&gt;=14;Z47&lt;24);"12,00 €";WENN(Z47&gt;=24;"24,00 €";WENN(UND(AA47&gt;8;AA47&lt;=14);"6,00 €";WENN(AA47&gt;14&lt;=24;"12,00 €";WENN(AA47&gt;=24;"24,00 €";"0,00 €"))))))))))</t>
  </si>
  <si>
    <t>AC48</t>
  </si>
  <si>
    <t xml:space="preserve"> =WENN(X48&gt;8&lt;=14;"6,00 €";WENN(UND(X48&gt;=14;X48&lt;24);"12,00 €";WENN(X48&gt;=24;"24,00 €";WENN(Y48&gt;=24;"24,00 €";WENN(Z48&gt;8&lt;=14;"6,00 €";WENN(UND(Z48&gt;=14;Z48&lt;24);"12,00 €";WENN(Z48&gt;=24;"24,00 €";WENN(UND(AA48&gt;8;AA48&lt;=14);"6,00 €";WENN(AA48&gt;14&lt;=24;"12,00 €";WENN(AA48&gt;=24;"24,00 €";"0,00 €"))))))))))</t>
  </si>
  <si>
    <t>H22</t>
  </si>
  <si>
    <t xml:space="preserve"> =E5</t>
  </si>
  <si>
    <t>H23</t>
  </si>
  <si>
    <t xml:space="preserve"> =I22</t>
  </si>
  <si>
    <t>H24</t>
  </si>
  <si>
    <t xml:space="preserve"> =I23</t>
  </si>
  <si>
    <t>H25</t>
  </si>
  <si>
    <t xml:space="preserve"> =I24</t>
  </si>
  <si>
    <t>H26</t>
  </si>
  <si>
    <t xml:space="preserve"> =I25</t>
  </si>
  <si>
    <t>H27</t>
  </si>
  <si>
    <t xml:space="preserve"> =I26</t>
  </si>
  <si>
    <t>H28</t>
  </si>
  <si>
    <t xml:space="preserve"> =I27</t>
  </si>
  <si>
    <t>H29</t>
  </si>
  <si>
    <t xml:space="preserve"> =I28</t>
  </si>
  <si>
    <t>H30</t>
  </si>
  <si>
    <t xml:space="preserve"> =I29</t>
  </si>
  <si>
    <t>H31</t>
  </si>
  <si>
    <t xml:space="preserve"> =I30</t>
  </si>
  <si>
    <t>H32</t>
  </si>
  <si>
    <t xml:space="preserve"> =I31</t>
  </si>
  <si>
    <t>H33</t>
  </si>
  <si>
    <t xml:space="preserve"> =I32</t>
  </si>
  <si>
    <t>H34</t>
  </si>
  <si>
    <t xml:space="preserve"> =I33</t>
  </si>
  <si>
    <t>H35</t>
  </si>
  <si>
    <t xml:space="preserve"> =I34</t>
  </si>
  <si>
    <t>H36</t>
  </si>
  <si>
    <t xml:space="preserve"> =I35</t>
  </si>
  <si>
    <t>H37</t>
  </si>
  <si>
    <t xml:space="preserve"> =I36</t>
  </si>
  <si>
    <t>H38</t>
  </si>
  <si>
    <t xml:space="preserve"> =I37</t>
  </si>
  <si>
    <t>H39</t>
  </si>
  <si>
    <t xml:space="preserve"> =I38</t>
  </si>
  <si>
    <t>H40</t>
  </si>
  <si>
    <t xml:space="preserve"> =I39</t>
  </si>
  <si>
    <t>H41</t>
  </si>
  <si>
    <t xml:space="preserve"> =I40</t>
  </si>
  <si>
    <t>H42</t>
  </si>
  <si>
    <t xml:space="preserve"> =I41</t>
  </si>
  <si>
    <t>H43</t>
  </si>
  <si>
    <t xml:space="preserve"> =I42</t>
  </si>
  <si>
    <t>H44</t>
  </si>
  <si>
    <t xml:space="preserve"> =I43</t>
  </si>
  <si>
    <t>H45</t>
  </si>
  <si>
    <t xml:space="preserve"> =I44</t>
  </si>
  <si>
    <t>H46</t>
  </si>
  <si>
    <t xml:space="preserve"> =I45</t>
  </si>
  <si>
    <t>H47</t>
  </si>
  <si>
    <t xml:space="preserve"> =I46</t>
  </si>
  <si>
    <t>H48</t>
  </si>
  <si>
    <t xml:space="preserve"> =I47</t>
  </si>
  <si>
    <t>H49</t>
  </si>
  <si>
    <t>R22</t>
  </si>
  <si>
    <t xml:space="preserve"> =AC22</t>
  </si>
  <si>
    <t>R23</t>
  </si>
  <si>
    <t xml:space="preserve"> =AC23</t>
  </si>
  <si>
    <t>R24</t>
  </si>
  <si>
    <t xml:space="preserve"> =AC24</t>
  </si>
  <si>
    <t>R25</t>
  </si>
  <si>
    <t xml:space="preserve"> =AC25</t>
  </si>
  <si>
    <t>R26</t>
  </si>
  <si>
    <t xml:space="preserve"> =AC26</t>
  </si>
  <si>
    <t>R27</t>
  </si>
  <si>
    <t xml:space="preserve"> =AC27</t>
  </si>
  <si>
    <t>R28</t>
  </si>
  <si>
    <t xml:space="preserve"> =AC28</t>
  </si>
  <si>
    <t>R29</t>
  </si>
  <si>
    <t xml:space="preserve"> =AC29</t>
  </si>
  <si>
    <t>R30</t>
  </si>
  <si>
    <t xml:space="preserve"> =AC30</t>
  </si>
  <si>
    <t>R31</t>
  </si>
  <si>
    <t xml:space="preserve"> =AC31</t>
  </si>
  <si>
    <t>R32</t>
  </si>
  <si>
    <t xml:space="preserve"> =AC32</t>
  </si>
  <si>
    <t>R33</t>
  </si>
  <si>
    <t xml:space="preserve"> =AC33</t>
  </si>
  <si>
    <t>R34</t>
  </si>
  <si>
    <t xml:space="preserve"> =AC34</t>
  </si>
  <si>
    <t>R35</t>
  </si>
  <si>
    <t xml:space="preserve"> =AC35</t>
  </si>
  <si>
    <t>R36</t>
  </si>
  <si>
    <t xml:space="preserve"> =AC36</t>
  </si>
  <si>
    <t>R37</t>
  </si>
  <si>
    <t xml:space="preserve"> =AC37</t>
  </si>
  <si>
    <t>R38</t>
  </si>
  <si>
    <t xml:space="preserve"> =AC38</t>
  </si>
  <si>
    <t>R39</t>
  </si>
  <si>
    <t xml:space="preserve"> =AC39</t>
  </si>
  <si>
    <t>R40</t>
  </si>
  <si>
    <t xml:space="preserve"> =AC40</t>
  </si>
  <si>
    <t>R41</t>
  </si>
  <si>
    <t xml:space="preserve"> =AC41</t>
  </si>
  <si>
    <t>R42</t>
  </si>
  <si>
    <t xml:space="preserve"> =AC42</t>
  </si>
  <si>
    <t>R43</t>
  </si>
  <si>
    <t xml:space="preserve"> =AC43</t>
  </si>
  <si>
    <t>R44</t>
  </si>
  <si>
    <t xml:space="preserve"> =AC44</t>
  </si>
  <si>
    <t>R45</t>
  </si>
  <si>
    <t xml:space="preserve"> =AC45</t>
  </si>
  <si>
    <t>R46</t>
  </si>
  <si>
    <t xml:space="preserve"> =AC46</t>
  </si>
  <si>
    <t>R47</t>
  </si>
  <si>
    <t xml:space="preserve"> =AC47</t>
  </si>
  <si>
    <t>R48</t>
  </si>
  <si>
    <t xml:space="preserve"> =AC48</t>
  </si>
  <si>
    <t>R49</t>
  </si>
  <si>
    <t>R50</t>
  </si>
  <si>
    <t>R51</t>
  </si>
  <si>
    <t xml:space="preserve"> =H49</t>
  </si>
  <si>
    <t xml:space="preserve"> =M49</t>
  </si>
  <si>
    <t xml:space="preserve"> =J49</t>
  </si>
  <si>
    <t xml:space="preserve"> =K49</t>
  </si>
  <si>
    <t xml:space="preserve"> =L49</t>
  </si>
  <si>
    <t xml:space="preserve"> =N49</t>
  </si>
  <si>
    <t xml:space="preserve"> =MAX(H22:H48)</t>
  </si>
  <si>
    <t xml:space="preserve"> =SUMME(J22:J48)</t>
  </si>
  <si>
    <t xml:space="preserve"> =SUMME(K22:K48)</t>
  </si>
  <si>
    <t xml:space="preserve"> =SUMME(L22:L48)</t>
  </si>
  <si>
    <t>M49</t>
  </si>
  <si>
    <t xml:space="preserve"> =SUMME(M22:M48)</t>
  </si>
  <si>
    <t>N49</t>
  </si>
  <si>
    <t xml:space="preserve"> =SUMME(N22:N48)</t>
  </si>
  <si>
    <t xml:space="preserve"> =ZÄHLENWENN(R22:R48;6)</t>
  </si>
  <si>
    <t xml:space="preserve"> =ZÄHLENWENN(R23:R49;12)</t>
  </si>
  <si>
    <t xml:space="preserve"> =ZÄHLENWENN(R24:R50;24)</t>
  </si>
  <si>
    <t>Kopie von 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</si>
</sst>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#,##0\ &quot;€&quot;;[Red]\-#,##0\ &quot;€&quot;"/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_-* #,##0.00\ [$€-407]_-;\-* #,##0.00\ [$€-407]_-;_-* &quot;-&quot;??\ [$€-407]_-;_-@_-"/>
    <numFmt numFmtId="165" formatCode="#,##0.00\ &quot;€&quot;"/>
    <numFmt numFmtId="166" formatCode="h:mm;@"/>
    <numFmt numFmtId="167" formatCode="h:mm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Arial"/>
      <family val="2"/>
    </font>
    <font>
      <b/>
      <sz val="10"/>
      <name val="Arial"/>
      <family val="2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7">
    <xf numFmtId="0" fontId="0" fillId="0" borderId="0" xfId="0"/>
    <xf numFmtId="0" fontId="0" fillId="0" borderId="0" xfId="0" applyBorder="1"/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/>
    <xf numFmtId="0" fontId="0" fillId="0" borderId="2" xfId="0" applyBorder="1" applyAlignment="1">
      <alignment horizontal="center"/>
    </xf>
    <xf numFmtId="0" fontId="2" fillId="0" borderId="3" xfId="0" applyFont="1" applyBorder="1" applyAlignment="1">
      <alignment horizontal="right"/>
    </xf>
    <xf numFmtId="0" fontId="0" fillId="0" borderId="0" xfId="0" applyAlignment="1">
      <alignment horizontal="right"/>
    </xf>
    <xf numFmtId="0" fontId="4" fillId="0" borderId="1" xfId="0" applyFont="1" applyBorder="1"/>
    <xf numFmtId="164" fontId="2" fillId="0" borderId="3" xfId="0" applyNumberFormat="1" applyFont="1" applyBorder="1" applyAlignment="1">
      <alignment horizontal="right"/>
    </xf>
    <xf numFmtId="0" fontId="4" fillId="0" borderId="0" xfId="0" applyFont="1"/>
    <xf numFmtId="164" fontId="0" fillId="0" borderId="4" xfId="1" applyNumberFormat="1" applyFont="1" applyBorder="1" applyAlignment="1">
      <alignment horizontal="right"/>
    </xf>
    <xf numFmtId="165" fontId="0" fillId="0" borderId="0" xfId="0" applyNumberFormat="1" applyAlignment="1">
      <alignment horizontal="center"/>
    </xf>
    <xf numFmtId="165" fontId="0" fillId="0" borderId="0" xfId="0" quotePrefix="1" applyNumberFormat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/>
    <xf numFmtId="0" fontId="2" fillId="0" borderId="8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5" fillId="0" borderId="9" xfId="0" applyFont="1" applyBorder="1"/>
    <xf numFmtId="0" fontId="5" fillId="0" borderId="11" xfId="0" applyFont="1" applyBorder="1" applyAlignment="1">
      <alignment horizontal="center"/>
    </xf>
    <xf numFmtId="14" fontId="5" fillId="2" borderId="12" xfId="0" applyNumberFormat="1" applyFont="1" applyFill="1" applyBorder="1" applyAlignment="1">
      <alignment horizontal="center"/>
    </xf>
    <xf numFmtId="166" fontId="5" fillId="2" borderId="12" xfId="0" applyNumberFormat="1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165" fontId="5" fillId="2" borderId="12" xfId="0" applyNumberFormat="1" applyFont="1" applyFill="1" applyBorder="1" applyAlignment="1">
      <alignment horizontal="center"/>
    </xf>
    <xf numFmtId="164" fontId="5" fillId="2" borderId="12" xfId="1" applyNumberFormat="1" applyFont="1" applyFill="1" applyBorder="1" applyAlignment="1">
      <alignment horizontal="center"/>
    </xf>
    <xf numFmtId="14" fontId="5" fillId="0" borderId="13" xfId="0" applyNumberFormat="1" applyFont="1" applyBorder="1" applyAlignment="1">
      <alignment horizontal="center"/>
    </xf>
    <xf numFmtId="166" fontId="5" fillId="0" borderId="13" xfId="0" applyNumberFormat="1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165" fontId="5" fillId="0" borderId="13" xfId="0" applyNumberFormat="1" applyFont="1" applyBorder="1" applyAlignment="1">
      <alignment horizontal="center"/>
    </xf>
    <xf numFmtId="164" fontId="5" fillId="0" borderId="13" xfId="1" applyNumberFormat="1" applyFont="1" applyBorder="1" applyAlignment="1">
      <alignment horizontal="center"/>
    </xf>
    <xf numFmtId="14" fontId="5" fillId="2" borderId="13" xfId="0" applyNumberFormat="1" applyFont="1" applyFill="1" applyBorder="1" applyAlignment="1">
      <alignment horizontal="center"/>
    </xf>
    <xf numFmtId="166" fontId="5" fillId="2" borderId="13" xfId="0" applyNumberFormat="1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165" fontId="5" fillId="2" borderId="13" xfId="0" applyNumberFormat="1" applyFont="1" applyFill="1" applyBorder="1" applyAlignment="1">
      <alignment horizontal="center"/>
    </xf>
    <xf numFmtId="164" fontId="5" fillId="2" borderId="13" xfId="1" applyNumberFormat="1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165" fontId="5" fillId="0" borderId="14" xfId="0" applyNumberFormat="1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/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7" xfId="0" applyFont="1" applyBorder="1"/>
    <xf numFmtId="165" fontId="2" fillId="0" borderId="18" xfId="0" applyNumberFormat="1" applyFont="1" applyBorder="1"/>
    <xf numFmtId="0" fontId="3" fillId="0" borderId="0" xfId="0" applyFont="1" applyAlignment="1">
      <alignment horizontal="center"/>
    </xf>
    <xf numFmtId="2" fontId="0" fillId="4" borderId="0" xfId="0" applyNumberFormat="1" applyFill="1"/>
    <xf numFmtId="2" fontId="0" fillId="5" borderId="0" xfId="0" applyNumberFormat="1" applyFill="1"/>
    <xf numFmtId="2" fontId="0" fillId="6" borderId="0" xfId="0" applyNumberFormat="1" applyFill="1"/>
    <xf numFmtId="2" fontId="0" fillId="7" borderId="0" xfId="0" applyNumberFormat="1" applyFill="1"/>
    <xf numFmtId="0" fontId="3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top"/>
    </xf>
    <xf numFmtId="0" fontId="4" fillId="0" borderId="9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7" fontId="0" fillId="0" borderId="0" xfId="0" applyNumberFormat="1"/>
    <xf numFmtId="0" fontId="0" fillId="8" borderId="0" xfId="0" applyFill="1"/>
    <xf numFmtId="6" fontId="0" fillId="8" borderId="0" xfId="0" applyNumberFormat="1" applyFill="1"/>
    <xf numFmtId="1" fontId="0" fillId="8" borderId="0" xfId="0" applyNumberFormat="1" applyFill="1" applyAlignment="1">
      <alignment horizontal="center"/>
    </xf>
    <xf numFmtId="0" fontId="0" fillId="8" borderId="0" xfId="0" applyFill="1" applyBorder="1"/>
    <xf numFmtId="0" fontId="0" fillId="9" borderId="0" xfId="0" applyFill="1"/>
    <xf numFmtId="0" fontId="7" fillId="9" borderId="12" xfId="0" applyFont="1" applyFill="1" applyBorder="1" applyAlignment="1">
      <alignment horizontal="center"/>
    </xf>
    <xf numFmtId="0" fontId="5" fillId="9" borderId="12" xfId="0" applyFont="1" applyFill="1" applyBorder="1" applyAlignment="1">
      <alignment horizontal="center"/>
    </xf>
    <xf numFmtId="0" fontId="0" fillId="10" borderId="0" xfId="0" applyFill="1" applyAlignment="1">
      <alignment horizontal="center"/>
    </xf>
    <xf numFmtId="0" fontId="5" fillId="10" borderId="12" xfId="0" applyFont="1" applyFill="1" applyBorder="1" applyAlignment="1">
      <alignment horizontal="center"/>
    </xf>
    <xf numFmtId="0" fontId="5" fillId="10" borderId="13" xfId="0" applyFont="1" applyFill="1" applyBorder="1" applyAlignment="1">
      <alignment horizontal="center"/>
    </xf>
    <xf numFmtId="0" fontId="0" fillId="0" borderId="15" xfId="0" applyBorder="1"/>
    <xf numFmtId="167" fontId="0" fillId="0" borderId="15" xfId="0" applyNumberFormat="1" applyBorder="1" applyAlignment="1">
      <alignment horizontal="right"/>
    </xf>
    <xf numFmtId="167" fontId="0" fillId="0" borderId="12" xfId="0" applyNumberFormat="1" applyBorder="1" applyAlignment="1">
      <alignment horizontal="right"/>
    </xf>
    <xf numFmtId="0" fontId="0" fillId="5" borderId="19" xfId="0" applyFill="1" applyBorder="1"/>
    <xf numFmtId="0" fontId="0" fillId="5" borderId="0" xfId="0" applyFill="1" applyBorder="1"/>
    <xf numFmtId="0" fontId="0" fillId="7" borderId="19" xfId="0" applyFill="1" applyBorder="1"/>
    <xf numFmtId="0" fontId="0" fillId="7" borderId="0" xfId="0" applyFill="1" applyBorder="1"/>
    <xf numFmtId="0" fontId="0" fillId="5" borderId="20" xfId="0" applyFill="1" applyBorder="1"/>
    <xf numFmtId="0" fontId="0" fillId="7" borderId="20" xfId="0" applyFill="1" applyBorder="1"/>
    <xf numFmtId="0" fontId="0" fillId="6" borderId="20" xfId="0" applyFill="1" applyBorder="1"/>
    <xf numFmtId="0" fontId="6" fillId="4" borderId="21" xfId="0" applyFont="1" applyFill="1" applyBorder="1"/>
    <xf numFmtId="0" fontId="6" fillId="4" borderId="22" xfId="0" applyFont="1" applyFill="1" applyBorder="1"/>
    <xf numFmtId="0" fontId="0" fillId="4" borderId="22" xfId="0" applyFill="1" applyBorder="1"/>
    <xf numFmtId="0" fontId="0" fillId="4" borderId="23" xfId="0" applyFill="1" applyBorder="1"/>
    <xf numFmtId="0" fontId="0" fillId="6" borderId="24" xfId="0" applyFill="1" applyBorder="1"/>
    <xf numFmtId="0" fontId="0" fillId="6" borderId="25" xfId="0" applyFill="1" applyBorder="1"/>
    <xf numFmtId="0" fontId="2" fillId="0" borderId="6" xfId="0" applyFont="1" applyBorder="1"/>
    <xf numFmtId="0" fontId="0" fillId="0" borderId="10" xfId="0" applyBorder="1"/>
    <xf numFmtId="0" fontId="0" fillId="2" borderId="24" xfId="0" applyFill="1" applyBorder="1"/>
    <xf numFmtId="0" fontId="0" fillId="0" borderId="26" xfId="0" applyBorder="1"/>
    <xf numFmtId="0" fontId="0" fillId="2" borderId="26" xfId="0" applyFill="1" applyBorder="1"/>
    <xf numFmtId="0" fontId="0" fillId="0" borderId="14" xfId="0" applyBorder="1"/>
    <xf numFmtId="0" fontId="2" fillId="0" borderId="15" xfId="0" applyFont="1" applyBorder="1"/>
    <xf numFmtId="2" fontId="0" fillId="8" borderId="15" xfId="0" applyNumberFormat="1" applyFill="1" applyBorder="1"/>
    <xf numFmtId="2" fontId="0" fillId="8" borderId="12" xfId="0" applyNumberFormat="1" applyFill="1" applyBorder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_C26012011\Mappe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_C26012011\Fahrtenbuchstrecke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_C26012011\Fahrtenbuch%20TBB-E%201830-20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hrstrecken"/>
      <sheetName val="Tabelle2"/>
      <sheetName val="Tabelle3"/>
    </sheetNames>
    <sheetDataSet>
      <sheetData sheetId="0">
        <row r="1">
          <cell r="A1" t="str">
            <v>Albstadt-Haigerloch</v>
          </cell>
        </row>
        <row r="2">
          <cell r="A2" t="str">
            <v>Albstadt-Rottweil-Albstadt</v>
          </cell>
        </row>
        <row r="3">
          <cell r="A3" t="str">
            <v>Albstadt-Tuttlingen</v>
          </cell>
        </row>
        <row r="4">
          <cell r="A4" t="str">
            <v>Albstadt-Werbach</v>
          </cell>
        </row>
        <row r="5">
          <cell r="A5" t="str">
            <v>Balingen-Werb</v>
          </cell>
        </row>
        <row r="6">
          <cell r="A6" t="str">
            <v>Berlin</v>
          </cell>
        </row>
        <row r="7">
          <cell r="A7" t="str">
            <v>Berlin-Brandenburg-Berlin</v>
          </cell>
        </row>
        <row r="8">
          <cell r="A8" t="str">
            <v>Berlin-Frankfurt</v>
          </cell>
        </row>
        <row r="9">
          <cell r="A9" t="str">
            <v>Berlin-Werbach</v>
          </cell>
        </row>
        <row r="10">
          <cell r="A10" t="str">
            <v>Boxberg-Werb</v>
          </cell>
        </row>
        <row r="11">
          <cell r="A11" t="str">
            <v>Erolzheim-Ulm</v>
          </cell>
        </row>
        <row r="12">
          <cell r="A12" t="str">
            <v>Fluorn-Werbach</v>
          </cell>
        </row>
        <row r="13">
          <cell r="A13" t="str">
            <v>Frankfurt-Werb</v>
          </cell>
        </row>
        <row r="14">
          <cell r="A14" t="str">
            <v>Gerolstein-Neroth-Oberstedtfeld</v>
          </cell>
        </row>
        <row r="15">
          <cell r="A15" t="str">
            <v>Gerolstein-Werbach</v>
          </cell>
        </row>
        <row r="16">
          <cell r="A16" t="str">
            <v>Haigerloch-Tuttlingen</v>
          </cell>
        </row>
        <row r="17">
          <cell r="A17" t="str">
            <v>Haigerloch-Winzeln</v>
          </cell>
        </row>
        <row r="18">
          <cell r="A18" t="str">
            <v>Heidelberg-Hockenheim</v>
          </cell>
        </row>
        <row r="19">
          <cell r="A19" t="str">
            <v>Hockenheim-Ludwigshafen-Mannheim</v>
          </cell>
        </row>
        <row r="20">
          <cell r="A20" t="str">
            <v>Isny</v>
          </cell>
        </row>
        <row r="21">
          <cell r="A21" t="str">
            <v>Isny-Ulm</v>
          </cell>
        </row>
        <row r="22">
          <cell r="A22" t="str">
            <v>Ludwigshafen-Mannheim</v>
          </cell>
        </row>
        <row r="23">
          <cell r="A23" t="str">
            <v>Ludwigshafen-Werbach</v>
          </cell>
        </row>
        <row r="24">
          <cell r="A24" t="str">
            <v>Mannheim-Heidelberg</v>
          </cell>
        </row>
        <row r="25">
          <cell r="A25" t="str">
            <v>Mannheim-Ludwigshafen</v>
          </cell>
        </row>
        <row r="26">
          <cell r="A26" t="str">
            <v>München-Werbach</v>
          </cell>
        </row>
        <row r="27">
          <cell r="A27" t="str">
            <v>Neustadt-Alzey-Neustadt</v>
          </cell>
        </row>
        <row r="28">
          <cell r="A28" t="str">
            <v>Neustadt-Werbach</v>
          </cell>
        </row>
        <row r="29">
          <cell r="A29" t="str">
            <v>Rheinfelden-Tuttlingen</v>
          </cell>
        </row>
        <row r="30">
          <cell r="A30" t="str">
            <v>Rottweil-Villingen-Rottweil</v>
          </cell>
        </row>
        <row r="31">
          <cell r="A31" t="str">
            <v>Saarbrücken</v>
          </cell>
        </row>
        <row r="32">
          <cell r="A32" t="str">
            <v>Saarbrücken-Forbach-Saarbrücken</v>
          </cell>
        </row>
        <row r="33">
          <cell r="A33" t="str">
            <v>Saarbrücken-Werbach</v>
          </cell>
        </row>
        <row r="34">
          <cell r="A34" t="str">
            <v>Schönwald-Werbach</v>
          </cell>
        </row>
        <row r="35">
          <cell r="A35" t="str">
            <v>Schwarzwald-Baar-Kreis</v>
          </cell>
        </row>
        <row r="36">
          <cell r="A36" t="str">
            <v>Tuttl-Albstadt-Balingen</v>
          </cell>
        </row>
        <row r="37">
          <cell r="A37" t="str">
            <v>Tuttl-Balingen-Tuttl</v>
          </cell>
        </row>
        <row r="38">
          <cell r="A38" t="str">
            <v>Tuttlingen</v>
          </cell>
        </row>
        <row r="39">
          <cell r="A39" t="str">
            <v>Tuttlingen-Albstadt</v>
          </cell>
        </row>
        <row r="40">
          <cell r="A40" t="str">
            <v>Tuttlingen-Albstadt-Tuttlingen</v>
          </cell>
        </row>
        <row r="41">
          <cell r="A41" t="str">
            <v>Tuttlingen-Allensbach-Tuttlingen</v>
          </cell>
        </row>
        <row r="42">
          <cell r="A42" t="str">
            <v>Tuttlingen-Fluorn</v>
          </cell>
        </row>
        <row r="43">
          <cell r="A43" t="str">
            <v>Tuttlingen-Fluorn-Tuttlingen</v>
          </cell>
        </row>
        <row r="44">
          <cell r="A44" t="str">
            <v>Tuttlingen-Liptingen</v>
          </cell>
        </row>
        <row r="45">
          <cell r="A45" t="str">
            <v>Tuttlingen-Rottweil-Tuttlingen</v>
          </cell>
        </row>
        <row r="46">
          <cell r="A46" t="str">
            <v>Tuttlingen-Singen-Tuttlingen</v>
          </cell>
        </row>
        <row r="47">
          <cell r="A47" t="str">
            <v>Tuttlingen-Ulm</v>
          </cell>
        </row>
        <row r="48">
          <cell r="A48" t="str">
            <v>Tuttlingen-Villingen-Rottweil-Tuttlingen</v>
          </cell>
        </row>
        <row r="49">
          <cell r="A49" t="str">
            <v>Tuttlingen-VS-Tuttlingen</v>
          </cell>
        </row>
        <row r="50">
          <cell r="A50" t="str">
            <v>Tuttlingen-Werb</v>
          </cell>
        </row>
        <row r="51">
          <cell r="A51" t="str">
            <v>Tuttlingen-Winzeln</v>
          </cell>
        </row>
        <row r="52">
          <cell r="A52" t="str">
            <v>Ulm</v>
          </cell>
        </row>
        <row r="53">
          <cell r="A53" t="str">
            <v>Ulm-Werbach</v>
          </cell>
        </row>
        <row r="54">
          <cell r="A54" t="str">
            <v>Villingen-Freiburg-Villingen</v>
          </cell>
        </row>
        <row r="55">
          <cell r="A55" t="str">
            <v>Villingen-Rottweil-Villingen</v>
          </cell>
        </row>
        <row r="56">
          <cell r="A56" t="str">
            <v>WerbachAB-Werb</v>
          </cell>
        </row>
        <row r="57">
          <cell r="A57" t="str">
            <v>Werbach-Alzey-Werbach</v>
          </cell>
        </row>
        <row r="58">
          <cell r="A58" t="str">
            <v>Werbach-Bad Homburg-Werb</v>
          </cell>
        </row>
        <row r="59">
          <cell r="A59" t="str">
            <v>Werbach-Bad Homburg-Werbach</v>
          </cell>
        </row>
        <row r="60">
          <cell r="A60" t="str">
            <v>Werbach-Bad Mergentheim-Buchen-Werbach</v>
          </cell>
        </row>
        <row r="61">
          <cell r="A61" t="str">
            <v>Werbach-Bad Mergentheim-Nassig-Werbach</v>
          </cell>
        </row>
        <row r="62">
          <cell r="A62" t="str">
            <v>Werbach-Bad Mergentheim-Werbach</v>
          </cell>
        </row>
        <row r="63">
          <cell r="A63" t="str">
            <v>Werbach-Bad Mergentheim-Würzburg-Werbach</v>
          </cell>
        </row>
        <row r="64">
          <cell r="A64" t="str">
            <v>Werbach-Bad Rappenau-Werbach</v>
          </cell>
        </row>
        <row r="65">
          <cell r="A65" t="str">
            <v>Werbach-Berlin</v>
          </cell>
        </row>
        <row r="66">
          <cell r="A66" t="str">
            <v>Werbach-Bettingen-Werbach</v>
          </cell>
        </row>
        <row r="67">
          <cell r="A67" t="str">
            <v>Werbach-Blaufelden-Werbach</v>
          </cell>
        </row>
        <row r="68">
          <cell r="A68" t="str">
            <v>Werbach-Böblingen-Werbach</v>
          </cell>
        </row>
        <row r="69">
          <cell r="A69" t="str">
            <v>Werbach-Boxberg-Werbach</v>
          </cell>
        </row>
        <row r="70">
          <cell r="A70" t="str">
            <v>Werbach-Buchen-Werbach</v>
          </cell>
        </row>
        <row r="71">
          <cell r="A71" t="str">
            <v>WerbachBuchen-Windheim-Werb</v>
          </cell>
        </row>
        <row r="72">
          <cell r="A72" t="str">
            <v>Werbach-Creglingen-Werbach</v>
          </cell>
        </row>
        <row r="73">
          <cell r="A73" t="str">
            <v>Werbach-Distelhausen-Werbach</v>
          </cell>
        </row>
        <row r="74">
          <cell r="A74" t="str">
            <v>WerbachDittigheim-Werbach</v>
          </cell>
        </row>
        <row r="75">
          <cell r="A75" t="str">
            <v>Werbach-Eiersheim-Werbach</v>
          </cell>
        </row>
        <row r="76">
          <cell r="A76" t="str">
            <v>Werbach-Erolzheim</v>
          </cell>
        </row>
        <row r="77">
          <cell r="A77" t="str">
            <v>Werbach-Esslingen-Werbach</v>
          </cell>
        </row>
        <row r="78">
          <cell r="A78" t="str">
            <v>Werbach-Frankfurt-Werbach</v>
          </cell>
        </row>
        <row r="79">
          <cell r="A79" t="str">
            <v>Werbach-Gamburg-Werbach</v>
          </cell>
        </row>
        <row r="80">
          <cell r="A80" t="str">
            <v>Werbach-Grünsfeld-Werbach</v>
          </cell>
        </row>
        <row r="81">
          <cell r="A81" t="str">
            <v>Werbach-Grünstadt</v>
          </cell>
        </row>
        <row r="82">
          <cell r="A82" t="str">
            <v>Werbach-Haibach-Werbach</v>
          </cell>
        </row>
        <row r="83">
          <cell r="A83" t="str">
            <v>Werbach-Haigerloch</v>
          </cell>
        </row>
        <row r="84">
          <cell r="A84" t="str">
            <v>Werbach-Hardheim-Werbach</v>
          </cell>
        </row>
        <row r="85">
          <cell r="A85" t="str">
            <v>Werbach-Heidelberg</v>
          </cell>
        </row>
        <row r="86">
          <cell r="A86" t="str">
            <v>Werbach-Heilbronn-Werbach</v>
          </cell>
        </row>
        <row r="87">
          <cell r="A87" t="str">
            <v>Werbach-Hockenheim-Werbach</v>
          </cell>
        </row>
        <row r="88">
          <cell r="A88" t="str">
            <v>Werbach-Hüttlingen-Werbach</v>
          </cell>
        </row>
        <row r="89">
          <cell r="A89" t="str">
            <v>Werbach-Isny</v>
          </cell>
        </row>
        <row r="90">
          <cell r="A90" t="str">
            <v>Werbach-Königheim-Werbach</v>
          </cell>
        </row>
        <row r="91">
          <cell r="A91" t="str">
            <v>Werbach-Kreuzwertheim-Werbach</v>
          </cell>
        </row>
        <row r="92">
          <cell r="A92" t="str">
            <v>Werbach-Külsheim-Werbach</v>
          </cell>
        </row>
        <row r="93">
          <cell r="A93" t="str">
            <v>Werbach-Lauda-Werbach</v>
          </cell>
        </row>
        <row r="94">
          <cell r="A94" t="str">
            <v>Werbach-Ludwigshafen</v>
          </cell>
        </row>
        <row r="95">
          <cell r="A95" t="str">
            <v>Werbach-Mannheim-Werbach</v>
          </cell>
        </row>
        <row r="96">
          <cell r="A96" t="str">
            <v>Werbach-Marktheidenfeld-Buchen-Werbach</v>
          </cell>
        </row>
        <row r="97">
          <cell r="A97" t="str">
            <v>Werbach-Marktheidenfeld-Tuttlingen</v>
          </cell>
        </row>
        <row r="98">
          <cell r="A98" t="str">
            <v>Werbach-Marktheidenfeld-Werbach</v>
          </cell>
        </row>
        <row r="99">
          <cell r="A99" t="str">
            <v>Werbach-MAR-Werbach</v>
          </cell>
        </row>
        <row r="100">
          <cell r="A100" t="str">
            <v>Werbach-München</v>
          </cell>
        </row>
        <row r="101">
          <cell r="A101" t="str">
            <v>Werbach-Neroth-Gerolstein</v>
          </cell>
        </row>
        <row r="102">
          <cell r="A102" t="str">
            <v>Werbach-Niedernhall-Adelsheim-Werbach</v>
          </cell>
        </row>
        <row r="103">
          <cell r="A103" t="str">
            <v>Werbach-Niederstetten-Werbach</v>
          </cell>
        </row>
        <row r="104">
          <cell r="A104" t="str">
            <v>Werbach-Nürnberg-Werbach</v>
          </cell>
        </row>
        <row r="105">
          <cell r="A105" t="str">
            <v>Werbach-Öhringen-Heilbronn-Werbach</v>
          </cell>
        </row>
        <row r="106">
          <cell r="A106" t="str">
            <v>Werbach-Rheinfelden</v>
          </cell>
        </row>
        <row r="107">
          <cell r="A107" t="str">
            <v>Werbach-Saarbrücken</v>
          </cell>
        </row>
        <row r="108">
          <cell r="A108" t="str">
            <v>Werbach-Schollbrunn-Werbach</v>
          </cell>
        </row>
        <row r="109">
          <cell r="A109" t="str">
            <v>Werbach-Schorndorf-Werbach</v>
          </cell>
        </row>
        <row r="110">
          <cell r="A110" t="str">
            <v>Werbach-Schwarzenau-Werbach</v>
          </cell>
        </row>
        <row r="111">
          <cell r="A111" t="str">
            <v>Werbach-Stuttgart-Werbach</v>
          </cell>
        </row>
        <row r="112">
          <cell r="A112" t="str">
            <v>Werbach-Tauberbischofsheim-Werbach</v>
          </cell>
        </row>
        <row r="113">
          <cell r="A113" t="str">
            <v>Werbach-Tauberbischofsheim-Wertheim-Werbach</v>
          </cell>
        </row>
        <row r="114">
          <cell r="A114" t="str">
            <v>Werbach-Tuttlingen</v>
          </cell>
        </row>
        <row r="115">
          <cell r="A115" t="str">
            <v>Werbach-Volkach-Werbach</v>
          </cell>
        </row>
        <row r="116">
          <cell r="A116" t="str">
            <v>Werbach-Walldürnn-Werbach</v>
          </cell>
        </row>
        <row r="117">
          <cell r="A117" t="str">
            <v>Werbach-Weikersheim-Werbach</v>
          </cell>
        </row>
        <row r="118">
          <cell r="A118" t="str">
            <v>Werbach-Werbachhausen-Werbach</v>
          </cell>
        </row>
        <row r="119">
          <cell r="A119" t="str">
            <v>Werbach-Wertheim-Werbach</v>
          </cell>
        </row>
        <row r="120">
          <cell r="A120" t="str">
            <v>Werbach-Windheim</v>
          </cell>
        </row>
        <row r="121">
          <cell r="A121" t="str">
            <v>Werbach-Windheim-Assamstadt-Werbach</v>
          </cell>
        </row>
        <row r="122">
          <cell r="A122" t="str">
            <v>Werbach-Windheim-Werbach</v>
          </cell>
        </row>
        <row r="123">
          <cell r="A123" t="str">
            <v>Werbach-Würzburg-Marktheidenfeld-Werbach</v>
          </cell>
        </row>
        <row r="124">
          <cell r="A124" t="str">
            <v>Werbach-Würzburg-Werbach</v>
          </cell>
        </row>
        <row r="125">
          <cell r="A125" t="str">
            <v>Werbach-Würzburg-Windheim-Werbach</v>
          </cell>
        </row>
        <row r="126">
          <cell r="A126" t="str">
            <v>Werbach-Zellingen-Werbach</v>
          </cell>
        </row>
        <row r="127">
          <cell r="A127" t="str">
            <v>Werbach-Zimmern-Werbach</v>
          </cell>
        </row>
        <row r="128">
          <cell r="A128" t="str">
            <v>Windheim-Werbach</v>
          </cell>
        </row>
        <row r="129">
          <cell r="A129" t="str">
            <v>Winzeln-Tuttlingen</v>
          </cell>
        </row>
        <row r="130">
          <cell r="A130" t="str">
            <v>Worms</v>
          </cell>
        </row>
        <row r="131">
          <cell r="A131" t="str">
            <v>Worms-Alzey-Werbach</v>
          </cell>
        </row>
        <row r="132">
          <cell r="A132" t="str">
            <v>Worms-Neustadt/Weinstr.</v>
          </cell>
        </row>
        <row r="133">
          <cell r="A133" t="str">
            <v>Worms-Werbach</v>
          </cell>
        </row>
        <row r="134">
          <cell r="A134" t="str">
            <v>Zimmern-Boxberg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Tabelle2"/>
      <sheetName val="Tabelle3"/>
    </sheetNames>
    <sheetDataSet>
      <sheetData sheetId="0">
        <row r="1">
          <cell r="A1" t="str">
            <v>Albstadt-Haigerloch</v>
          </cell>
        </row>
        <row r="2">
          <cell r="A2" t="str">
            <v>Albstadt-Rottweil-Albstadt</v>
          </cell>
        </row>
        <row r="3">
          <cell r="A3" t="str">
            <v>Albstadt-Tuttlingen</v>
          </cell>
        </row>
        <row r="4">
          <cell r="A4" t="str">
            <v>Albstadt-Werbach</v>
          </cell>
        </row>
        <row r="5">
          <cell r="A5" t="str">
            <v>Balingen-Werb</v>
          </cell>
        </row>
        <row r="6">
          <cell r="A6" t="str">
            <v>Berlin</v>
          </cell>
        </row>
        <row r="7">
          <cell r="A7" t="str">
            <v>Berlin-Brandenburg-Berlin</v>
          </cell>
        </row>
        <row r="8">
          <cell r="A8" t="str">
            <v>Berlin-Frankfurt</v>
          </cell>
        </row>
        <row r="9">
          <cell r="A9" t="str">
            <v>Berlin-Werbach</v>
          </cell>
        </row>
        <row r="10">
          <cell r="A10" t="str">
            <v>Boxberg-Werb</v>
          </cell>
        </row>
        <row r="11">
          <cell r="A11" t="str">
            <v>Erolzheim-Ulm</v>
          </cell>
        </row>
        <row r="12">
          <cell r="A12" t="str">
            <v>Fluorn-Werbach</v>
          </cell>
        </row>
        <row r="13">
          <cell r="A13" t="str">
            <v>Frankfurt-Werb</v>
          </cell>
        </row>
        <row r="14">
          <cell r="A14" t="str">
            <v>Gerolstein-Neroth-Oberstedtfeld</v>
          </cell>
        </row>
        <row r="15">
          <cell r="A15" t="str">
            <v>Gerolstein-Werbach</v>
          </cell>
        </row>
        <row r="16">
          <cell r="A16" t="str">
            <v>Haigerloch-Tuttlingen</v>
          </cell>
        </row>
        <row r="17">
          <cell r="A17" t="str">
            <v>Haigerloch-Winzeln</v>
          </cell>
        </row>
        <row r="18">
          <cell r="A18" t="str">
            <v>Heidelberg-Hockenheim</v>
          </cell>
        </row>
        <row r="19">
          <cell r="A19" t="str">
            <v>Hockenheim-Ludwigshafen-Mannheim</v>
          </cell>
        </row>
        <row r="20">
          <cell r="A20" t="str">
            <v>Isny</v>
          </cell>
        </row>
        <row r="21">
          <cell r="A21" t="str">
            <v>Isny-Ulm</v>
          </cell>
        </row>
        <row r="22">
          <cell r="A22" t="str">
            <v>Ludwigshafen-Mannheim</v>
          </cell>
        </row>
        <row r="23">
          <cell r="A23" t="str">
            <v>Ludwigshafen-Werbach</v>
          </cell>
        </row>
        <row r="24">
          <cell r="A24" t="str">
            <v>Mannheim-Heidelberg</v>
          </cell>
        </row>
        <row r="25">
          <cell r="A25" t="str">
            <v>Mannheim-Ludwigshafen</v>
          </cell>
        </row>
        <row r="26">
          <cell r="A26" t="str">
            <v>München-Werbach</v>
          </cell>
        </row>
        <row r="27">
          <cell r="A27" t="str">
            <v>Neustadt-Alzey-Neustadt</v>
          </cell>
        </row>
        <row r="28">
          <cell r="A28" t="str">
            <v>Neustadt-Werbach</v>
          </cell>
        </row>
        <row r="29">
          <cell r="A29" t="str">
            <v>Rheinfelden-Tuttlingen</v>
          </cell>
        </row>
        <row r="30">
          <cell r="A30" t="str">
            <v>Rottweil-Villingen-Rottweil</v>
          </cell>
        </row>
        <row r="31">
          <cell r="A31" t="str">
            <v>Saarbrücken</v>
          </cell>
        </row>
        <row r="32">
          <cell r="A32" t="str">
            <v>Saarbrücken-Forbach-Saarbrücken</v>
          </cell>
        </row>
        <row r="33">
          <cell r="A33" t="str">
            <v>Saarbrücken-Werbach</v>
          </cell>
        </row>
        <row r="34">
          <cell r="A34" t="str">
            <v>Schönwald-Werbach</v>
          </cell>
        </row>
        <row r="35">
          <cell r="A35" t="str">
            <v>Schwarzwald-Baar-Kreis</v>
          </cell>
        </row>
        <row r="36">
          <cell r="A36" t="str">
            <v>Tuttl-Albstadt-Balingen</v>
          </cell>
        </row>
        <row r="37">
          <cell r="A37" t="str">
            <v>Tuttl-Balingen-Tuttl</v>
          </cell>
        </row>
        <row r="38">
          <cell r="A38" t="str">
            <v>Tuttlingen</v>
          </cell>
        </row>
        <row r="39">
          <cell r="A39" t="str">
            <v>Tuttlingen-Albstadt</v>
          </cell>
        </row>
        <row r="40">
          <cell r="A40" t="str">
            <v>Tuttlingen-Albstadt-Tuttlingen</v>
          </cell>
        </row>
        <row r="41">
          <cell r="A41" t="str">
            <v>Tuttlingen-Allensbach-Tuttlingen</v>
          </cell>
        </row>
        <row r="42">
          <cell r="A42" t="str">
            <v>Tuttlingen-Fluorn</v>
          </cell>
        </row>
        <row r="43">
          <cell r="A43" t="str">
            <v>Tuttlingen-Fluorn-Tuttlingen</v>
          </cell>
        </row>
        <row r="44">
          <cell r="A44" t="str">
            <v>Tuttlingen-Liptingen</v>
          </cell>
        </row>
        <row r="45">
          <cell r="A45" t="str">
            <v>Tuttlingen-Rottweil-Tuttlingen</v>
          </cell>
        </row>
        <row r="46">
          <cell r="A46" t="str">
            <v>Tuttlingen-Singen-Tuttlingen</v>
          </cell>
        </row>
        <row r="47">
          <cell r="A47" t="str">
            <v>Tuttlingen-Ulm</v>
          </cell>
        </row>
        <row r="48">
          <cell r="A48" t="str">
            <v>Tuttlingen-Villingen-Rottweil-Tuttlingen</v>
          </cell>
        </row>
        <row r="49">
          <cell r="A49" t="str">
            <v>Tuttlingen-VS-Tuttlingen</v>
          </cell>
        </row>
        <row r="50">
          <cell r="A50" t="str">
            <v>Tuttlingen-Werb</v>
          </cell>
        </row>
        <row r="51">
          <cell r="A51" t="str">
            <v>Tuttlingen-Winzeln</v>
          </cell>
        </row>
        <row r="52">
          <cell r="A52" t="str">
            <v>Ulm</v>
          </cell>
        </row>
        <row r="53">
          <cell r="A53" t="str">
            <v>Ulm-Werbach</v>
          </cell>
        </row>
        <row r="54">
          <cell r="A54" t="str">
            <v>Villingen-Freiburg-Villingen</v>
          </cell>
        </row>
        <row r="55">
          <cell r="A55" t="str">
            <v>Villingen-Rottweil-Villingen</v>
          </cell>
        </row>
        <row r="56">
          <cell r="A56" t="str">
            <v>WerbachAB-Werb</v>
          </cell>
        </row>
        <row r="57">
          <cell r="A57" t="str">
            <v>Werbach-Alzey-Werbach</v>
          </cell>
        </row>
        <row r="58">
          <cell r="A58" t="str">
            <v>Werbach-Bad Homburg-Werb</v>
          </cell>
        </row>
        <row r="59">
          <cell r="A59" t="str">
            <v>Werbach-Bad Homburg-Werbach</v>
          </cell>
        </row>
        <row r="60">
          <cell r="A60" t="str">
            <v>Werbach-Bad Mergentheim-Buchen-Werbach</v>
          </cell>
        </row>
        <row r="61">
          <cell r="A61" t="str">
            <v>Werbach-Bad Mergentheim-Nassig-Werbach</v>
          </cell>
        </row>
        <row r="62">
          <cell r="A62" t="str">
            <v>Werbach-Bad Mergentheim-Werbach</v>
          </cell>
        </row>
        <row r="63">
          <cell r="A63" t="str">
            <v>Werbach-Bad Mergentheim-Würzburg-Werbach</v>
          </cell>
        </row>
        <row r="64">
          <cell r="A64" t="str">
            <v>Werbach-Bad Rappenau-Werbach</v>
          </cell>
        </row>
        <row r="65">
          <cell r="A65" t="str">
            <v>Werbach-Berlin</v>
          </cell>
        </row>
        <row r="66">
          <cell r="A66" t="str">
            <v>Werbach-Bettingen-Werbach</v>
          </cell>
        </row>
        <row r="67">
          <cell r="A67" t="str">
            <v>Werbach-Blaufelden-Werbach</v>
          </cell>
        </row>
        <row r="68">
          <cell r="A68" t="str">
            <v>Werbach-Böblingen-Werbach</v>
          </cell>
        </row>
        <row r="69">
          <cell r="A69" t="str">
            <v>Werbach-Boxberg-Werbach</v>
          </cell>
        </row>
        <row r="70">
          <cell r="A70" t="str">
            <v>Werbach-Buchen-Werbach</v>
          </cell>
        </row>
        <row r="71">
          <cell r="A71" t="str">
            <v>WerbachBuchen-Windheim-Werb</v>
          </cell>
        </row>
        <row r="72">
          <cell r="A72" t="str">
            <v>Werbach-Creglingen-Werbach</v>
          </cell>
        </row>
        <row r="73">
          <cell r="A73" t="str">
            <v>Werbach-Distelhausen-Werbach</v>
          </cell>
        </row>
        <row r="74">
          <cell r="A74" t="str">
            <v>WerbachDittigheim-Werbach</v>
          </cell>
        </row>
        <row r="75">
          <cell r="A75" t="str">
            <v>Werbach-Eiersheim-Werbach</v>
          </cell>
        </row>
        <row r="76">
          <cell r="A76" t="str">
            <v>Werbach-Erolzheim</v>
          </cell>
        </row>
        <row r="77">
          <cell r="A77" t="str">
            <v>Werbach-Esslingen-Werbach</v>
          </cell>
        </row>
        <row r="78">
          <cell r="A78" t="str">
            <v>Werbach-Frankfurt-Werbach</v>
          </cell>
        </row>
        <row r="79">
          <cell r="A79" t="str">
            <v>Werbach-Gamburg-Werbach</v>
          </cell>
        </row>
        <row r="80">
          <cell r="A80" t="str">
            <v>Werbach-Grünsfeld-Werbach</v>
          </cell>
        </row>
        <row r="81">
          <cell r="A81" t="str">
            <v>Werbach-Grünstadt</v>
          </cell>
        </row>
        <row r="82">
          <cell r="A82" t="str">
            <v>Werbach-Haibach-Werbach</v>
          </cell>
        </row>
        <row r="83">
          <cell r="A83" t="str">
            <v>Werbach-Haigerloch</v>
          </cell>
        </row>
        <row r="84">
          <cell r="A84" t="str">
            <v>Werbach-Hardheim-Werbach</v>
          </cell>
        </row>
        <row r="85">
          <cell r="A85" t="str">
            <v>Werbach-Heidelberg</v>
          </cell>
        </row>
        <row r="86">
          <cell r="A86" t="str">
            <v>Werbach-Heilbronn-Werbach</v>
          </cell>
        </row>
        <row r="87">
          <cell r="A87" t="str">
            <v>Werbach-Hockenheim-Werbach</v>
          </cell>
        </row>
        <row r="88">
          <cell r="A88" t="str">
            <v>Werbach-Hüttlingen-Werbach</v>
          </cell>
        </row>
        <row r="89">
          <cell r="A89" t="str">
            <v>Werbach-Isny</v>
          </cell>
        </row>
        <row r="90">
          <cell r="A90" t="str">
            <v>Werbach-Königheim-Werbach</v>
          </cell>
        </row>
        <row r="91">
          <cell r="A91" t="str">
            <v>Werbach-Kreuzwertheim-Werbach</v>
          </cell>
        </row>
        <row r="92">
          <cell r="A92" t="str">
            <v>Werbach-Külsheim-Werbach</v>
          </cell>
        </row>
        <row r="93">
          <cell r="A93" t="str">
            <v>Werbach-Lauda-Werbach</v>
          </cell>
        </row>
        <row r="94">
          <cell r="A94" t="str">
            <v>Werbach-Ludwigshafen</v>
          </cell>
        </row>
        <row r="95">
          <cell r="A95" t="str">
            <v>Werbach-Mannheim-Werbach</v>
          </cell>
        </row>
        <row r="96">
          <cell r="A96" t="str">
            <v>Werbach-Marktheidenfeld-Buchen-Werbach</v>
          </cell>
        </row>
        <row r="97">
          <cell r="A97" t="str">
            <v>Werbach-Marktheidenfeld-Tuttlingen</v>
          </cell>
        </row>
        <row r="98">
          <cell r="A98" t="str">
            <v>Werbach-Marktheidenfeld-Werbach</v>
          </cell>
        </row>
        <row r="99">
          <cell r="A99" t="str">
            <v>Werbach-MAR-Werbach</v>
          </cell>
        </row>
        <row r="100">
          <cell r="A100" t="str">
            <v>Werbach-München</v>
          </cell>
        </row>
        <row r="101">
          <cell r="A101" t="str">
            <v>Werbach-Neroth-Gerolstein</v>
          </cell>
        </row>
        <row r="102">
          <cell r="A102" t="str">
            <v>Werbach-Niedernhall-Adelsheim-Werbach</v>
          </cell>
        </row>
        <row r="103">
          <cell r="A103" t="str">
            <v>Werbach-Niederstetten-Werbach</v>
          </cell>
        </row>
        <row r="104">
          <cell r="A104" t="str">
            <v>Werbach-Nürnberg-Werbach</v>
          </cell>
        </row>
        <row r="105">
          <cell r="A105" t="str">
            <v>Werbach-Öhringen-Heilbronn-Werbach</v>
          </cell>
        </row>
        <row r="106">
          <cell r="A106" t="str">
            <v>Werbach-Rheinfelden</v>
          </cell>
        </row>
        <row r="107">
          <cell r="A107" t="str">
            <v>Werbach-Saarbrücken</v>
          </cell>
        </row>
        <row r="108">
          <cell r="A108" t="str">
            <v>Werbach-Schollbrunn-Werbach</v>
          </cell>
        </row>
        <row r="109">
          <cell r="A109" t="str">
            <v>Werbach-Schorndorf-Werbach</v>
          </cell>
        </row>
        <row r="110">
          <cell r="A110" t="str">
            <v>Werbach-Schwarzenau-Werbach</v>
          </cell>
        </row>
        <row r="111">
          <cell r="A111" t="str">
            <v>Werbach-Stuttgart-Werbach</v>
          </cell>
        </row>
        <row r="112">
          <cell r="A112" t="str">
            <v>Werbach-Tauberbischofsheim-Werbach</v>
          </cell>
        </row>
        <row r="113">
          <cell r="A113" t="str">
            <v>Werbach-Tauberbischofsheim-Wertheim-Werbach</v>
          </cell>
        </row>
        <row r="114">
          <cell r="A114" t="str">
            <v>Werbach-Tuttlingen</v>
          </cell>
        </row>
        <row r="115">
          <cell r="A115" t="str">
            <v>Werbach-Volkach-Werbach</v>
          </cell>
        </row>
        <row r="116">
          <cell r="A116" t="str">
            <v>Werbach-Walldürnn-Werbach</v>
          </cell>
        </row>
        <row r="117">
          <cell r="A117" t="str">
            <v>Werbach-Weikersheim-Werbach</v>
          </cell>
        </row>
        <row r="118">
          <cell r="A118" t="str">
            <v>Werbach-Werbachhausen-Werbach</v>
          </cell>
        </row>
        <row r="119">
          <cell r="A119" t="str">
            <v>Werbach-Wertheim-Werbach</v>
          </cell>
        </row>
        <row r="120">
          <cell r="A120" t="str">
            <v>Werbach-Windheim</v>
          </cell>
        </row>
        <row r="121">
          <cell r="A121" t="str">
            <v>Werbach-Windheim-Assamstadt-Werbach</v>
          </cell>
        </row>
        <row r="122">
          <cell r="A122" t="str">
            <v>Werbach-Windheim-Werbach</v>
          </cell>
        </row>
        <row r="123">
          <cell r="A123" t="str">
            <v>Werbach-Würzburg-Marktheidenfeld-Werbach</v>
          </cell>
        </row>
        <row r="124">
          <cell r="A124" t="str">
            <v>Werbach-Würzburg-Werbach</v>
          </cell>
        </row>
        <row r="125">
          <cell r="A125" t="str">
            <v>Werbach-Würzburg-Windheim-Werbach</v>
          </cell>
        </row>
        <row r="126">
          <cell r="A126" t="str">
            <v>Werbach-Zellingen-Werbach</v>
          </cell>
        </row>
        <row r="127">
          <cell r="A127" t="str">
            <v>Werbach-Zimmern-Werbach</v>
          </cell>
        </row>
        <row r="128">
          <cell r="A128" t="str">
            <v>Windheim-Werbach</v>
          </cell>
        </row>
        <row r="129">
          <cell r="A129" t="str">
            <v>Winzeln-Tuttlingen</v>
          </cell>
        </row>
        <row r="130">
          <cell r="A130" t="str">
            <v>Worms</v>
          </cell>
        </row>
        <row r="131">
          <cell r="A131" t="str">
            <v>Worms-Alzey-Werbach</v>
          </cell>
        </row>
        <row r="132">
          <cell r="A132" t="str">
            <v>Worms-Neustadt/Weinstr.</v>
          </cell>
        </row>
        <row r="133">
          <cell r="A133" t="str">
            <v>Worms-Werbach</v>
          </cell>
        </row>
        <row r="134">
          <cell r="A134" t="str">
            <v>Zimmern-Boxberg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hrzeit"/>
      <sheetName val="Fahrstrecken"/>
      <sheetName val="1.2009"/>
      <sheetName val="2.2009"/>
      <sheetName val="3.2009"/>
      <sheetName val="4.2009"/>
      <sheetName val="5.2009"/>
      <sheetName val="6.2009"/>
      <sheetName val="7.2009"/>
      <sheetName val="8.2009"/>
      <sheetName val="9.2009"/>
      <sheetName val="10.2009"/>
      <sheetName val="11.2009"/>
      <sheetName val="12.2009"/>
      <sheetName val="Übersicht 2009"/>
      <sheetName val="1.2010"/>
      <sheetName val="2.2010"/>
      <sheetName val="3.2010"/>
      <sheetName val="4.2010"/>
      <sheetName val="5.2010"/>
      <sheetName val="6.2010"/>
      <sheetName val="7.2010"/>
      <sheetName val="8.2010"/>
      <sheetName val="9.2010"/>
      <sheetName val="10.2010"/>
      <sheetName val="11.2010"/>
      <sheetName val="12.2010"/>
      <sheetName val="Übersicht 2010"/>
      <sheetName val="1.2011"/>
      <sheetName val="2.2011"/>
      <sheetName val="3.2011"/>
      <sheetName val="4.2011"/>
      <sheetName val="5.2011"/>
      <sheetName val="6.2011"/>
      <sheetName val="7.2011"/>
      <sheetName val="8.2011"/>
      <sheetName val="9.2011"/>
      <sheetName val="10.2011"/>
      <sheetName val="11.2011"/>
      <sheetName val="12.2011"/>
      <sheetName val="Übersicht 2011"/>
      <sheetName val="1.2012"/>
      <sheetName val="2.2012"/>
      <sheetName val="3.2012"/>
      <sheetName val="4.2012"/>
      <sheetName val="5.2012"/>
      <sheetName val="6.2012"/>
      <sheetName val="7.2012"/>
      <sheetName val="8.2012"/>
      <sheetName val="9.2012"/>
      <sheetName val="10.2012"/>
      <sheetName val="11.2012"/>
      <sheetName val="12.2012"/>
      <sheetName val="Übersicht 2012"/>
    </sheetNames>
    <sheetDataSet>
      <sheetData sheetId="0">
        <row r="1">
          <cell r="A1">
            <v>1.0416666666666666E-2</v>
          </cell>
        </row>
        <row r="2">
          <cell r="A2">
            <v>2.0833333333333332E-2</v>
          </cell>
        </row>
        <row r="3">
          <cell r="A3">
            <v>3.125E-2</v>
          </cell>
        </row>
        <row r="4">
          <cell r="A4">
            <v>4.1666666666666664E-2</v>
          </cell>
        </row>
        <row r="5">
          <cell r="A5">
            <v>5.2083333333333336E-2</v>
          </cell>
        </row>
        <row r="6">
          <cell r="A6">
            <v>6.25E-2</v>
          </cell>
        </row>
        <row r="7">
          <cell r="A7">
            <v>7.2916666666666671E-2</v>
          </cell>
        </row>
        <row r="8">
          <cell r="A8">
            <v>8.3333333333333329E-2</v>
          </cell>
        </row>
        <row r="9">
          <cell r="A9">
            <v>9.375E-2</v>
          </cell>
        </row>
        <row r="10">
          <cell r="A10">
            <v>0.10416666666666667</v>
          </cell>
        </row>
        <row r="11">
          <cell r="A11">
            <v>0.11458333333333333</v>
          </cell>
        </row>
        <row r="12">
          <cell r="A12">
            <v>0.125</v>
          </cell>
        </row>
        <row r="13">
          <cell r="A13">
            <v>0.13541666666666666</v>
          </cell>
        </row>
        <row r="14">
          <cell r="A14">
            <v>0.14583333333333334</v>
          </cell>
        </row>
        <row r="15">
          <cell r="A15">
            <v>0.15625</v>
          </cell>
        </row>
        <row r="16">
          <cell r="A16">
            <v>0.16666666666666666</v>
          </cell>
        </row>
        <row r="17">
          <cell r="A17">
            <v>0.17708333333333334</v>
          </cell>
        </row>
        <row r="18">
          <cell r="A18">
            <v>0.1875</v>
          </cell>
        </row>
        <row r="19">
          <cell r="A19">
            <v>0.19791666666666666</v>
          </cell>
        </row>
        <row r="20">
          <cell r="A20">
            <v>0.20833333333333334</v>
          </cell>
        </row>
        <row r="21">
          <cell r="A21">
            <v>0.21875</v>
          </cell>
        </row>
        <row r="22">
          <cell r="A22">
            <v>0.22916666666666666</v>
          </cell>
        </row>
        <row r="23">
          <cell r="A23">
            <v>0.23958333333333334</v>
          </cell>
        </row>
        <row r="24">
          <cell r="A24">
            <v>0.25</v>
          </cell>
        </row>
        <row r="25">
          <cell r="A25">
            <v>0.26041666666666669</v>
          </cell>
        </row>
        <row r="26">
          <cell r="A26">
            <v>0.27083333333333331</v>
          </cell>
        </row>
        <row r="27">
          <cell r="A27">
            <v>0.28125</v>
          </cell>
        </row>
        <row r="28">
          <cell r="A28">
            <v>0.29166666666666669</v>
          </cell>
        </row>
        <row r="29">
          <cell r="A29">
            <v>0.30208333333333331</v>
          </cell>
        </row>
        <row r="30">
          <cell r="A30">
            <v>0.3125</v>
          </cell>
        </row>
        <row r="31">
          <cell r="A31">
            <v>0.32291666666666669</v>
          </cell>
        </row>
        <row r="32">
          <cell r="A32">
            <v>0.33333333333333331</v>
          </cell>
        </row>
        <row r="33">
          <cell r="A33">
            <v>0.34375</v>
          </cell>
        </row>
        <row r="34">
          <cell r="A34">
            <v>0.35416666666666669</v>
          </cell>
        </row>
        <row r="35">
          <cell r="A35">
            <v>0.36458333333333331</v>
          </cell>
        </row>
        <row r="36">
          <cell r="A36">
            <v>0.375</v>
          </cell>
        </row>
        <row r="37">
          <cell r="A37">
            <v>0.38541666666666669</v>
          </cell>
        </row>
        <row r="38">
          <cell r="A38">
            <v>0.39583333333333331</v>
          </cell>
        </row>
        <row r="39">
          <cell r="A39">
            <v>0.40625</v>
          </cell>
        </row>
        <row r="40">
          <cell r="A40">
            <v>0.41666666666666669</v>
          </cell>
        </row>
        <row r="41">
          <cell r="A41">
            <v>0.42708333333333331</v>
          </cell>
        </row>
        <row r="42">
          <cell r="A42">
            <v>0.4375</v>
          </cell>
        </row>
        <row r="43">
          <cell r="A43">
            <v>0.44791666666666669</v>
          </cell>
        </row>
        <row r="44">
          <cell r="A44">
            <v>0.45833333333333331</v>
          </cell>
        </row>
        <row r="45">
          <cell r="A45">
            <v>0.46875</v>
          </cell>
        </row>
        <row r="46">
          <cell r="A46">
            <v>0.47916666666666669</v>
          </cell>
        </row>
        <row r="47">
          <cell r="A47">
            <v>0.48958333333333331</v>
          </cell>
        </row>
        <row r="48">
          <cell r="A48">
            <v>0.5</v>
          </cell>
        </row>
        <row r="49">
          <cell r="A49">
            <v>0.51041666666666663</v>
          </cell>
        </row>
        <row r="50">
          <cell r="A50">
            <v>0.52083333333333337</v>
          </cell>
        </row>
        <row r="51">
          <cell r="A51">
            <v>0.53125</v>
          </cell>
        </row>
        <row r="52">
          <cell r="A52">
            <v>0.54166666666666663</v>
          </cell>
        </row>
        <row r="53">
          <cell r="A53">
            <v>0.55208333333333337</v>
          </cell>
        </row>
        <row r="54">
          <cell r="A54">
            <v>0.5625</v>
          </cell>
        </row>
        <row r="55">
          <cell r="A55">
            <v>0.57291666666666663</v>
          </cell>
        </row>
        <row r="56">
          <cell r="A56">
            <v>0.58333333333333337</v>
          </cell>
        </row>
        <row r="57">
          <cell r="A57">
            <v>0.59375</v>
          </cell>
        </row>
        <row r="58">
          <cell r="A58">
            <v>0.60416666666666663</v>
          </cell>
        </row>
        <row r="59">
          <cell r="A59">
            <v>0.61458333333333337</v>
          </cell>
        </row>
        <row r="60">
          <cell r="A60">
            <v>0.625</v>
          </cell>
        </row>
        <row r="61">
          <cell r="A61">
            <v>0.63541666666666663</v>
          </cell>
        </row>
        <row r="62">
          <cell r="A62">
            <v>0.64583333333333337</v>
          </cell>
        </row>
        <row r="63">
          <cell r="A63">
            <v>0.65625</v>
          </cell>
        </row>
        <row r="64">
          <cell r="A64">
            <v>0.66666666666666663</v>
          </cell>
        </row>
        <row r="65">
          <cell r="A65">
            <v>0.67708333333333337</v>
          </cell>
        </row>
        <row r="66">
          <cell r="A66">
            <v>0.6875</v>
          </cell>
        </row>
        <row r="67">
          <cell r="A67">
            <v>0.69791666666666663</v>
          </cell>
        </row>
        <row r="68">
          <cell r="A68">
            <v>0.70833333333333337</v>
          </cell>
        </row>
        <row r="69">
          <cell r="A69">
            <v>0.71875</v>
          </cell>
        </row>
        <row r="70">
          <cell r="A70">
            <v>0.72916666666666663</v>
          </cell>
        </row>
        <row r="71">
          <cell r="A71">
            <v>0.73958333333333337</v>
          </cell>
        </row>
        <row r="72">
          <cell r="A72">
            <v>0.75</v>
          </cell>
        </row>
        <row r="73">
          <cell r="A73">
            <v>0.76041666666666663</v>
          </cell>
        </row>
        <row r="74">
          <cell r="A74">
            <v>0.77083333333333337</v>
          </cell>
        </row>
        <row r="75">
          <cell r="A75">
            <v>0.78125</v>
          </cell>
        </row>
        <row r="76">
          <cell r="A76">
            <v>0.79166666666666663</v>
          </cell>
        </row>
        <row r="77">
          <cell r="A77">
            <v>0.80208333333333337</v>
          </cell>
        </row>
        <row r="78">
          <cell r="A78">
            <v>0.8125</v>
          </cell>
        </row>
        <row r="79">
          <cell r="A79">
            <v>0.82291666666666663</v>
          </cell>
        </row>
        <row r="80">
          <cell r="A80">
            <v>0.83333333333333337</v>
          </cell>
        </row>
        <row r="81">
          <cell r="A81">
            <v>0.84375</v>
          </cell>
        </row>
        <row r="82">
          <cell r="A82">
            <v>0.85416666666666663</v>
          </cell>
        </row>
        <row r="83">
          <cell r="A83">
            <v>0.86458333333333337</v>
          </cell>
        </row>
        <row r="84">
          <cell r="A84">
            <v>0.875</v>
          </cell>
        </row>
        <row r="85">
          <cell r="A85">
            <v>0.88541666666666663</v>
          </cell>
        </row>
        <row r="86">
          <cell r="A86">
            <v>0.89583333333333337</v>
          </cell>
        </row>
        <row r="87">
          <cell r="A87">
            <v>0.90625</v>
          </cell>
        </row>
        <row r="88">
          <cell r="A88">
            <v>0.91666666666666663</v>
          </cell>
        </row>
        <row r="89">
          <cell r="A89">
            <v>0.92708333333333337</v>
          </cell>
        </row>
        <row r="90">
          <cell r="A90">
            <v>0.9375</v>
          </cell>
        </row>
        <row r="91">
          <cell r="A91">
            <v>0.94791666666666663</v>
          </cell>
        </row>
        <row r="92">
          <cell r="A92">
            <v>0.95833333333333337</v>
          </cell>
        </row>
        <row r="93">
          <cell r="A93">
            <v>0.96875</v>
          </cell>
        </row>
        <row r="94">
          <cell r="A94">
            <v>0.97916666666666663</v>
          </cell>
        </row>
        <row r="95">
          <cell r="A95">
            <v>0.98958333333333337</v>
          </cell>
        </row>
        <row r="96">
          <cell r="A96">
            <v>0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>
        <row r="3">
          <cell r="E3">
            <v>2010</v>
          </cell>
        </row>
      </sheetData>
      <sheetData sheetId="27">
        <row r="6">
          <cell r="N6">
            <v>57786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3"/>
  <sheetViews>
    <sheetView workbookViewId="0">
      <selection activeCell="A345" sqref="A345:XFD370"/>
    </sheetView>
  </sheetViews>
  <sheetFormatPr baseColWidth="10" defaultRowHeight="15" x14ac:dyDescent="0.25"/>
  <cols>
    <col min="1" max="1" width="6.28515625" bestFit="1" customWidth="1"/>
    <col min="2" max="2" width="255.7109375" bestFit="1" customWidth="1"/>
    <col min="3" max="3" width="12.5703125" bestFit="1" customWidth="1"/>
  </cols>
  <sheetData>
    <row r="1" spans="1:3" x14ac:dyDescent="0.25">
      <c r="A1" s="45" t="s">
        <v>79</v>
      </c>
      <c r="B1" s="45" t="s">
        <v>80</v>
      </c>
      <c r="C1" s="45" t="s">
        <v>81</v>
      </c>
    </row>
    <row r="2" spans="1:3" x14ac:dyDescent="0.25">
      <c r="A2" t="s">
        <v>82</v>
      </c>
      <c r="B2" t="s">
        <v>819</v>
      </c>
      <c r="C2">
        <v>93625</v>
      </c>
    </row>
    <row r="3" spans="1:3" x14ac:dyDescent="0.25">
      <c r="A3" t="s">
        <v>83</v>
      </c>
      <c r="B3" t="s">
        <v>820</v>
      </c>
      <c r="C3">
        <v>262.36999999999995</v>
      </c>
    </row>
    <row r="4" spans="1:3" x14ac:dyDescent="0.25">
      <c r="A4" t="s">
        <v>84</v>
      </c>
      <c r="B4" t="s">
        <v>85</v>
      </c>
      <c r="C4">
        <v>5.6594046591889544</v>
      </c>
    </row>
    <row r="5" spans="1:3" x14ac:dyDescent="0.25">
      <c r="A5" t="s">
        <v>86</v>
      </c>
      <c r="B5" t="s">
        <v>87</v>
      </c>
      <c r="C5">
        <v>4636</v>
      </c>
    </row>
    <row r="6" spans="1:3" x14ac:dyDescent="0.25">
      <c r="A6" t="s">
        <v>88</v>
      </c>
      <c r="B6" t="s">
        <v>821</v>
      </c>
      <c r="C6">
        <v>3759</v>
      </c>
    </row>
    <row r="7" spans="1:3" x14ac:dyDescent="0.25">
      <c r="A7" t="s">
        <v>89</v>
      </c>
      <c r="B7" t="s">
        <v>822</v>
      </c>
      <c r="C7">
        <v>0</v>
      </c>
    </row>
    <row r="8" spans="1:3" x14ac:dyDescent="0.25">
      <c r="A8" t="s">
        <v>90</v>
      </c>
      <c r="B8" t="s">
        <v>823</v>
      </c>
      <c r="C8">
        <v>877</v>
      </c>
    </row>
    <row r="9" spans="1:3" x14ac:dyDescent="0.25">
      <c r="A9" t="s">
        <v>91</v>
      </c>
      <c r="B9" t="s">
        <v>824</v>
      </c>
      <c r="C9" s="61">
        <v>342.04</v>
      </c>
    </row>
    <row r="10" spans="1:3" x14ac:dyDescent="0.25">
      <c r="A10" t="s">
        <v>92</v>
      </c>
      <c r="B10" t="s">
        <v>93</v>
      </c>
      <c r="C10" s="61">
        <v>7.38</v>
      </c>
    </row>
    <row r="11" spans="1:3" x14ac:dyDescent="0.25">
      <c r="A11" t="s">
        <v>94</v>
      </c>
      <c r="B11" t="s">
        <v>95</v>
      </c>
      <c r="C11">
        <v>1127.7</v>
      </c>
    </row>
    <row r="12" spans="1:3" x14ac:dyDescent="0.25">
      <c r="A12" t="s">
        <v>96</v>
      </c>
      <c r="B12" t="s">
        <v>97</v>
      </c>
      <c r="C12">
        <v>0</v>
      </c>
    </row>
    <row r="13" spans="1:3" x14ac:dyDescent="0.25">
      <c r="A13" t="s">
        <v>98</v>
      </c>
      <c r="B13" t="s">
        <v>99</v>
      </c>
      <c r="C13">
        <v>263.09999999999997</v>
      </c>
    </row>
    <row r="14" spans="1:3" x14ac:dyDescent="0.25">
      <c r="A14" t="s">
        <v>100</v>
      </c>
      <c r="B14" t="s">
        <v>101</v>
      </c>
      <c r="C14">
        <v>0</v>
      </c>
    </row>
    <row r="15" spans="1:3" hidden="1" x14ac:dyDescent="0.25">
      <c r="A15" t="s">
        <v>102</v>
      </c>
      <c r="B15" t="s">
        <v>103</v>
      </c>
      <c r="C15">
        <v>0</v>
      </c>
    </row>
    <row r="16" spans="1:3" hidden="1" x14ac:dyDescent="0.25">
      <c r="A16" t="s">
        <v>104</v>
      </c>
      <c r="B16" t="s">
        <v>105</v>
      </c>
      <c r="C16">
        <v>230</v>
      </c>
    </row>
    <row r="17" spans="1:3" hidden="1" x14ac:dyDescent="0.25">
      <c r="A17" t="s">
        <v>106</v>
      </c>
      <c r="B17" t="s">
        <v>107</v>
      </c>
      <c r="C17">
        <v>358</v>
      </c>
    </row>
    <row r="18" spans="1:3" hidden="1" x14ac:dyDescent="0.25">
      <c r="A18" t="s">
        <v>108</v>
      </c>
      <c r="B18" t="s">
        <v>109</v>
      </c>
      <c r="C18">
        <v>0</v>
      </c>
    </row>
    <row r="19" spans="1:3" hidden="1" x14ac:dyDescent="0.25">
      <c r="A19" t="s">
        <v>110</v>
      </c>
      <c r="B19" t="s">
        <v>111</v>
      </c>
      <c r="C19">
        <v>0</v>
      </c>
    </row>
    <row r="20" spans="1:3" hidden="1" x14ac:dyDescent="0.25">
      <c r="A20" t="s">
        <v>112</v>
      </c>
      <c r="B20" t="s">
        <v>113</v>
      </c>
      <c r="C20">
        <v>141</v>
      </c>
    </row>
    <row r="21" spans="1:3" hidden="1" x14ac:dyDescent="0.25">
      <c r="A21" t="s">
        <v>114</v>
      </c>
      <c r="B21" t="s">
        <v>115</v>
      </c>
      <c r="C21">
        <v>0</v>
      </c>
    </row>
    <row r="22" spans="1:3" hidden="1" x14ac:dyDescent="0.25">
      <c r="A22" t="s">
        <v>116</v>
      </c>
      <c r="B22" t="s">
        <v>117</v>
      </c>
      <c r="C22">
        <v>0</v>
      </c>
    </row>
    <row r="23" spans="1:3" hidden="1" x14ac:dyDescent="0.25">
      <c r="A23" t="s">
        <v>118</v>
      </c>
      <c r="B23" t="s">
        <v>119</v>
      </c>
      <c r="C23">
        <v>276</v>
      </c>
    </row>
    <row r="24" spans="1:3" hidden="1" x14ac:dyDescent="0.25">
      <c r="A24" t="s">
        <v>120</v>
      </c>
      <c r="B24" t="s">
        <v>121</v>
      </c>
      <c r="C24">
        <v>0</v>
      </c>
    </row>
    <row r="25" spans="1:3" hidden="1" x14ac:dyDescent="0.25">
      <c r="A25" t="s">
        <v>122</v>
      </c>
      <c r="B25" t="s">
        <v>123</v>
      </c>
      <c r="C25">
        <v>0</v>
      </c>
    </row>
    <row r="26" spans="1:3" hidden="1" x14ac:dyDescent="0.25">
      <c r="A26" t="s">
        <v>124</v>
      </c>
      <c r="B26" t="s">
        <v>125</v>
      </c>
      <c r="C26">
        <v>0</v>
      </c>
    </row>
    <row r="27" spans="1:3" hidden="1" x14ac:dyDescent="0.25">
      <c r="A27" t="s">
        <v>126</v>
      </c>
      <c r="B27" t="s">
        <v>127</v>
      </c>
      <c r="C27">
        <v>0</v>
      </c>
    </row>
    <row r="28" spans="1:3" hidden="1" x14ac:dyDescent="0.25">
      <c r="A28" t="s">
        <v>128</v>
      </c>
      <c r="B28" t="s">
        <v>129</v>
      </c>
      <c r="C28">
        <v>80</v>
      </c>
    </row>
    <row r="29" spans="1:3" hidden="1" x14ac:dyDescent="0.25">
      <c r="A29" t="s">
        <v>130</v>
      </c>
      <c r="B29" t="s">
        <v>131</v>
      </c>
      <c r="C29">
        <v>135</v>
      </c>
    </row>
    <row r="30" spans="1:3" hidden="1" x14ac:dyDescent="0.25">
      <c r="A30" t="s">
        <v>132</v>
      </c>
      <c r="B30" t="s">
        <v>133</v>
      </c>
      <c r="C30">
        <v>0</v>
      </c>
    </row>
    <row r="31" spans="1:3" hidden="1" x14ac:dyDescent="0.25">
      <c r="A31" t="s">
        <v>134</v>
      </c>
      <c r="B31" t="s">
        <v>135</v>
      </c>
      <c r="C31">
        <v>0</v>
      </c>
    </row>
    <row r="32" spans="1:3" hidden="1" x14ac:dyDescent="0.25">
      <c r="A32" t="s">
        <v>136</v>
      </c>
      <c r="B32" t="s">
        <v>137</v>
      </c>
      <c r="C32">
        <v>180</v>
      </c>
    </row>
    <row r="33" spans="1:3" hidden="1" x14ac:dyDescent="0.25">
      <c r="A33" t="s">
        <v>138</v>
      </c>
      <c r="B33" t="s">
        <v>139</v>
      </c>
      <c r="C33">
        <v>0</v>
      </c>
    </row>
    <row r="34" spans="1:3" hidden="1" x14ac:dyDescent="0.25">
      <c r="A34" t="s">
        <v>140</v>
      </c>
      <c r="B34" t="s">
        <v>141</v>
      </c>
      <c r="C34">
        <v>0</v>
      </c>
    </row>
    <row r="35" spans="1:3" hidden="1" x14ac:dyDescent="0.25">
      <c r="A35" t="s">
        <v>142</v>
      </c>
      <c r="B35" t="s">
        <v>143</v>
      </c>
      <c r="C35">
        <v>146</v>
      </c>
    </row>
    <row r="36" spans="1:3" hidden="1" x14ac:dyDescent="0.25">
      <c r="A36" t="s">
        <v>144</v>
      </c>
      <c r="B36" t="s">
        <v>145</v>
      </c>
      <c r="C36">
        <v>0</v>
      </c>
    </row>
    <row r="37" spans="1:3" hidden="1" x14ac:dyDescent="0.25">
      <c r="A37" t="s">
        <v>146</v>
      </c>
      <c r="B37" t="s">
        <v>147</v>
      </c>
      <c r="C37">
        <v>0</v>
      </c>
    </row>
    <row r="38" spans="1:3" hidden="1" x14ac:dyDescent="0.25">
      <c r="A38" t="s">
        <v>148</v>
      </c>
      <c r="B38" t="s">
        <v>149</v>
      </c>
      <c r="C38">
        <v>124</v>
      </c>
    </row>
    <row r="39" spans="1:3" hidden="1" x14ac:dyDescent="0.25">
      <c r="A39" t="s">
        <v>150</v>
      </c>
      <c r="B39" t="s">
        <v>151</v>
      </c>
      <c r="C39">
        <v>0</v>
      </c>
    </row>
    <row r="40" spans="1:3" hidden="1" x14ac:dyDescent="0.25">
      <c r="A40" t="s">
        <v>152</v>
      </c>
      <c r="B40" t="s">
        <v>153</v>
      </c>
      <c r="C40">
        <v>0</v>
      </c>
    </row>
    <row r="41" spans="1:3" hidden="1" x14ac:dyDescent="0.25">
      <c r="A41" t="s">
        <v>154</v>
      </c>
      <c r="B41" t="s">
        <v>155</v>
      </c>
      <c r="C41">
        <v>104</v>
      </c>
    </row>
    <row r="42" spans="1:3" hidden="1" x14ac:dyDescent="0.25">
      <c r="A42" t="s">
        <v>156</v>
      </c>
      <c r="B42" t="s">
        <v>157</v>
      </c>
      <c r="C42">
        <v>0</v>
      </c>
    </row>
    <row r="43" spans="1:3" hidden="1" x14ac:dyDescent="0.25">
      <c r="A43" t="s">
        <v>158</v>
      </c>
      <c r="B43" t="s">
        <v>159</v>
      </c>
      <c r="C43">
        <v>0</v>
      </c>
    </row>
    <row r="44" spans="1:3" hidden="1" x14ac:dyDescent="0.25">
      <c r="A44" t="s">
        <v>160</v>
      </c>
      <c r="B44" t="s">
        <v>161</v>
      </c>
      <c r="C44">
        <v>0</v>
      </c>
    </row>
    <row r="45" spans="1:3" hidden="1" x14ac:dyDescent="0.25">
      <c r="A45" t="s">
        <v>162</v>
      </c>
      <c r="B45" t="s">
        <v>163</v>
      </c>
      <c r="C45">
        <v>0</v>
      </c>
    </row>
    <row r="46" spans="1:3" hidden="1" x14ac:dyDescent="0.25">
      <c r="A46" t="s">
        <v>164</v>
      </c>
      <c r="B46" t="s">
        <v>165</v>
      </c>
      <c r="C46">
        <v>111</v>
      </c>
    </row>
    <row r="47" spans="1:3" hidden="1" x14ac:dyDescent="0.25">
      <c r="A47" t="s">
        <v>166</v>
      </c>
      <c r="B47" t="s">
        <v>167</v>
      </c>
      <c r="C47">
        <v>358</v>
      </c>
    </row>
    <row r="48" spans="1:3" hidden="1" x14ac:dyDescent="0.25">
      <c r="A48" t="s">
        <v>168</v>
      </c>
      <c r="B48" t="s">
        <v>169</v>
      </c>
      <c r="C48">
        <v>0</v>
      </c>
    </row>
    <row r="49" spans="1:3" hidden="1" x14ac:dyDescent="0.25">
      <c r="A49" t="s">
        <v>170</v>
      </c>
      <c r="B49" t="s">
        <v>171</v>
      </c>
      <c r="C49">
        <v>0</v>
      </c>
    </row>
    <row r="50" spans="1:3" hidden="1" x14ac:dyDescent="0.25">
      <c r="A50" t="s">
        <v>172</v>
      </c>
      <c r="B50" t="s">
        <v>173</v>
      </c>
      <c r="C50">
        <v>401</v>
      </c>
    </row>
    <row r="51" spans="1:3" hidden="1" x14ac:dyDescent="0.25">
      <c r="A51" t="s">
        <v>174</v>
      </c>
      <c r="B51" t="s">
        <v>175</v>
      </c>
      <c r="C51">
        <v>0</v>
      </c>
    </row>
    <row r="52" spans="1:3" hidden="1" x14ac:dyDescent="0.25">
      <c r="A52" t="s">
        <v>176</v>
      </c>
      <c r="B52" t="s">
        <v>177</v>
      </c>
      <c r="C52">
        <v>0</v>
      </c>
    </row>
    <row r="53" spans="1:3" hidden="1" x14ac:dyDescent="0.25">
      <c r="A53" t="s">
        <v>178</v>
      </c>
      <c r="B53" t="s">
        <v>179</v>
      </c>
      <c r="C53">
        <v>138</v>
      </c>
    </row>
    <row r="54" spans="1:3" hidden="1" x14ac:dyDescent="0.25">
      <c r="A54" t="s">
        <v>180</v>
      </c>
      <c r="B54" t="s">
        <v>181</v>
      </c>
      <c r="C54">
        <v>0</v>
      </c>
    </row>
    <row r="55" spans="1:3" hidden="1" x14ac:dyDescent="0.25">
      <c r="A55" t="s">
        <v>182</v>
      </c>
      <c r="B55" t="s">
        <v>183</v>
      </c>
      <c r="C55">
        <v>0</v>
      </c>
    </row>
    <row r="56" spans="1:3" hidden="1" x14ac:dyDescent="0.25">
      <c r="A56" t="s">
        <v>184</v>
      </c>
      <c r="B56" t="s">
        <v>185</v>
      </c>
      <c r="C56">
        <v>231</v>
      </c>
    </row>
    <row r="57" spans="1:3" hidden="1" x14ac:dyDescent="0.25">
      <c r="A57" t="s">
        <v>186</v>
      </c>
      <c r="B57" t="s">
        <v>187</v>
      </c>
      <c r="C57">
        <v>0</v>
      </c>
    </row>
    <row r="58" spans="1:3" hidden="1" x14ac:dyDescent="0.25">
      <c r="A58" t="s">
        <v>188</v>
      </c>
      <c r="B58" t="s">
        <v>189</v>
      </c>
      <c r="C58">
        <v>0</v>
      </c>
    </row>
    <row r="59" spans="1:3" hidden="1" x14ac:dyDescent="0.25">
      <c r="A59" t="s">
        <v>190</v>
      </c>
      <c r="B59" t="s">
        <v>191</v>
      </c>
      <c r="C59">
        <v>223</v>
      </c>
    </row>
    <row r="60" spans="1:3" hidden="1" x14ac:dyDescent="0.25">
      <c r="A60" t="s">
        <v>192</v>
      </c>
      <c r="B60" t="s">
        <v>193</v>
      </c>
      <c r="C60">
        <v>0</v>
      </c>
    </row>
    <row r="61" spans="1:3" hidden="1" x14ac:dyDescent="0.25">
      <c r="A61" t="s">
        <v>194</v>
      </c>
      <c r="B61" t="s">
        <v>195</v>
      </c>
      <c r="C61">
        <v>0</v>
      </c>
    </row>
    <row r="62" spans="1:3" hidden="1" x14ac:dyDescent="0.25">
      <c r="A62" t="s">
        <v>196</v>
      </c>
      <c r="B62" t="s">
        <v>197</v>
      </c>
      <c r="C62">
        <v>0</v>
      </c>
    </row>
    <row r="63" spans="1:3" hidden="1" x14ac:dyDescent="0.25">
      <c r="A63" t="s">
        <v>198</v>
      </c>
      <c r="B63" t="s">
        <v>199</v>
      </c>
      <c r="C63">
        <v>0</v>
      </c>
    </row>
    <row r="64" spans="1:3" hidden="1" x14ac:dyDescent="0.25">
      <c r="A64" t="s">
        <v>200</v>
      </c>
      <c r="B64" t="s">
        <v>201</v>
      </c>
      <c r="C64">
        <v>133</v>
      </c>
    </row>
    <row r="65" spans="1:3" hidden="1" x14ac:dyDescent="0.25">
      <c r="A65" t="s">
        <v>202</v>
      </c>
      <c r="B65" t="s">
        <v>203</v>
      </c>
      <c r="C65">
        <v>364</v>
      </c>
    </row>
    <row r="66" spans="1:3" hidden="1" x14ac:dyDescent="0.25">
      <c r="A66" t="s">
        <v>204</v>
      </c>
      <c r="B66" t="s">
        <v>205</v>
      </c>
      <c r="C66">
        <v>0</v>
      </c>
    </row>
    <row r="67" spans="1:3" hidden="1" x14ac:dyDescent="0.25">
      <c r="A67" t="s">
        <v>206</v>
      </c>
      <c r="B67" t="s">
        <v>207</v>
      </c>
      <c r="C67">
        <v>0</v>
      </c>
    </row>
    <row r="68" spans="1:3" hidden="1" x14ac:dyDescent="0.25">
      <c r="A68" t="s">
        <v>208</v>
      </c>
      <c r="B68" t="s">
        <v>209</v>
      </c>
      <c r="C68">
        <v>82</v>
      </c>
    </row>
    <row r="69" spans="1:3" hidden="1" x14ac:dyDescent="0.25">
      <c r="A69" t="s">
        <v>210</v>
      </c>
      <c r="B69" t="s">
        <v>211</v>
      </c>
      <c r="C69">
        <v>0</v>
      </c>
    </row>
    <row r="70" spans="1:3" hidden="1" x14ac:dyDescent="0.25">
      <c r="A70" t="s">
        <v>212</v>
      </c>
      <c r="B70" t="s">
        <v>213</v>
      </c>
      <c r="C70">
        <v>0</v>
      </c>
    </row>
    <row r="71" spans="1:3" hidden="1" x14ac:dyDescent="0.25">
      <c r="A71" t="s">
        <v>214</v>
      </c>
      <c r="B71" t="s">
        <v>215</v>
      </c>
      <c r="C71">
        <v>364</v>
      </c>
    </row>
    <row r="72" spans="1:3" hidden="1" x14ac:dyDescent="0.25">
      <c r="A72" t="s">
        <v>216</v>
      </c>
      <c r="B72" t="s">
        <v>217</v>
      </c>
      <c r="C72">
        <v>0</v>
      </c>
    </row>
    <row r="73" spans="1:3" hidden="1" x14ac:dyDescent="0.25">
      <c r="A73" t="s">
        <v>218</v>
      </c>
      <c r="B73" t="s">
        <v>219</v>
      </c>
      <c r="C73">
        <v>0</v>
      </c>
    </row>
    <row r="74" spans="1:3" hidden="1" x14ac:dyDescent="0.25">
      <c r="A74" t="s">
        <v>220</v>
      </c>
      <c r="B74" t="s">
        <v>221</v>
      </c>
      <c r="C74">
        <v>0</v>
      </c>
    </row>
    <row r="75" spans="1:3" hidden="1" x14ac:dyDescent="0.25">
      <c r="A75" t="s">
        <v>222</v>
      </c>
      <c r="B75" t="s">
        <v>223</v>
      </c>
      <c r="C75">
        <v>0</v>
      </c>
    </row>
    <row r="76" spans="1:3" hidden="1" x14ac:dyDescent="0.25">
      <c r="A76" t="s">
        <v>224</v>
      </c>
      <c r="B76" t="s">
        <v>225</v>
      </c>
      <c r="C76">
        <v>74</v>
      </c>
    </row>
    <row r="77" spans="1:3" hidden="1" x14ac:dyDescent="0.25">
      <c r="A77" t="s">
        <v>226</v>
      </c>
      <c r="B77" t="s">
        <v>227</v>
      </c>
      <c r="C77">
        <v>34</v>
      </c>
    </row>
    <row r="78" spans="1:3" hidden="1" x14ac:dyDescent="0.25">
      <c r="A78" t="s">
        <v>228</v>
      </c>
      <c r="B78" t="s">
        <v>229</v>
      </c>
      <c r="C78">
        <v>0</v>
      </c>
    </row>
    <row r="79" spans="1:3" hidden="1" x14ac:dyDescent="0.25">
      <c r="A79" t="s">
        <v>230</v>
      </c>
      <c r="B79" t="s">
        <v>231</v>
      </c>
      <c r="C79">
        <v>0</v>
      </c>
    </row>
    <row r="80" spans="1:3" hidden="1" x14ac:dyDescent="0.25">
      <c r="A80" t="s">
        <v>232</v>
      </c>
      <c r="B80" t="s">
        <v>233</v>
      </c>
      <c r="C80">
        <v>0</v>
      </c>
    </row>
    <row r="81" spans="1:3" hidden="1" x14ac:dyDescent="0.25">
      <c r="A81" t="s">
        <v>234</v>
      </c>
      <c r="B81" t="s">
        <v>235</v>
      </c>
      <c r="C81">
        <v>0</v>
      </c>
    </row>
    <row r="82" spans="1:3" hidden="1" x14ac:dyDescent="0.25">
      <c r="A82" t="s">
        <v>236</v>
      </c>
      <c r="B82" t="s">
        <v>237</v>
      </c>
      <c r="C82">
        <v>249</v>
      </c>
    </row>
    <row r="83" spans="1:3" hidden="1" x14ac:dyDescent="0.25">
      <c r="A83" t="s">
        <v>238</v>
      </c>
      <c r="B83" t="s">
        <v>239</v>
      </c>
      <c r="C83">
        <v>100</v>
      </c>
    </row>
    <row r="84" spans="1:3" hidden="1" x14ac:dyDescent="0.25">
      <c r="A84" t="s">
        <v>240</v>
      </c>
      <c r="B84" t="s">
        <v>241</v>
      </c>
      <c r="C84">
        <v>0</v>
      </c>
    </row>
    <row r="85" spans="1:3" hidden="1" x14ac:dyDescent="0.25">
      <c r="A85" t="s">
        <v>242</v>
      </c>
      <c r="B85" t="s">
        <v>243</v>
      </c>
      <c r="C85">
        <v>0</v>
      </c>
    </row>
    <row r="86" spans="1:3" hidden="1" x14ac:dyDescent="0.25">
      <c r="A86" t="s">
        <v>244</v>
      </c>
      <c r="B86" t="s">
        <v>245</v>
      </c>
      <c r="C86">
        <v>0</v>
      </c>
    </row>
    <row r="87" spans="1:3" hidden="1" x14ac:dyDescent="0.25">
      <c r="A87" t="s">
        <v>246</v>
      </c>
      <c r="B87" t="s">
        <v>247</v>
      </c>
      <c r="C87">
        <v>0</v>
      </c>
    </row>
    <row r="88" spans="1:3" hidden="1" x14ac:dyDescent="0.25">
      <c r="A88" t="s">
        <v>248</v>
      </c>
      <c r="B88" t="s">
        <v>249</v>
      </c>
      <c r="C88">
        <v>0</v>
      </c>
    </row>
    <row r="89" spans="1:3" hidden="1" x14ac:dyDescent="0.25">
      <c r="A89" t="s">
        <v>250</v>
      </c>
      <c r="B89" t="s">
        <v>251</v>
      </c>
      <c r="C89">
        <v>0</v>
      </c>
    </row>
    <row r="90" spans="1:3" hidden="1" x14ac:dyDescent="0.25">
      <c r="A90" t="s">
        <v>252</v>
      </c>
      <c r="B90" t="s">
        <v>253</v>
      </c>
      <c r="C90">
        <v>0</v>
      </c>
    </row>
    <row r="91" spans="1:3" hidden="1" x14ac:dyDescent="0.25">
      <c r="A91" t="s">
        <v>254</v>
      </c>
      <c r="B91" t="s">
        <v>255</v>
      </c>
      <c r="C91">
        <v>0</v>
      </c>
    </row>
    <row r="92" spans="1:3" hidden="1" x14ac:dyDescent="0.25">
      <c r="A92" t="s">
        <v>256</v>
      </c>
      <c r="B92" t="s">
        <v>257</v>
      </c>
      <c r="C92">
        <v>0</v>
      </c>
    </row>
    <row r="93" spans="1:3" hidden="1" x14ac:dyDescent="0.25">
      <c r="A93" t="s">
        <v>258</v>
      </c>
      <c r="B93" t="s">
        <v>259</v>
      </c>
      <c r="C93">
        <v>0</v>
      </c>
    </row>
    <row r="94" spans="1:3" hidden="1" x14ac:dyDescent="0.25">
      <c r="A94" t="s">
        <v>260</v>
      </c>
      <c r="B94" t="s">
        <v>261</v>
      </c>
      <c r="C94">
        <v>0</v>
      </c>
    </row>
    <row r="95" spans="1:3" x14ac:dyDescent="0.25">
      <c r="A95" t="s">
        <v>265</v>
      </c>
      <c r="B95" t="s">
        <v>266</v>
      </c>
      <c r="C95" t="s">
        <v>267</v>
      </c>
    </row>
    <row r="96" spans="1:3" x14ac:dyDescent="0.25">
      <c r="A96" t="s">
        <v>268</v>
      </c>
      <c r="B96" t="s">
        <v>269</v>
      </c>
      <c r="C96" t="s">
        <v>270</v>
      </c>
    </row>
    <row r="97" spans="1:3" x14ac:dyDescent="0.25">
      <c r="A97" t="s">
        <v>271</v>
      </c>
      <c r="B97" t="s">
        <v>272</v>
      </c>
      <c r="C97" t="s">
        <v>273</v>
      </c>
    </row>
    <row r="98" spans="1:3" hidden="1" x14ac:dyDescent="0.25">
      <c r="A98" t="s">
        <v>274</v>
      </c>
      <c r="B98" t="s">
        <v>275</v>
      </c>
      <c r="C98" t="s">
        <v>276</v>
      </c>
    </row>
    <row r="99" spans="1:3" hidden="1" x14ac:dyDescent="0.25">
      <c r="A99" t="s">
        <v>277</v>
      </c>
      <c r="B99" t="s">
        <v>278</v>
      </c>
      <c r="C99" t="s">
        <v>279</v>
      </c>
    </row>
    <row r="100" spans="1:3" hidden="1" x14ac:dyDescent="0.25">
      <c r="A100" t="s">
        <v>280</v>
      </c>
      <c r="B100" t="s">
        <v>281</v>
      </c>
      <c r="C100" t="s">
        <v>282</v>
      </c>
    </row>
    <row r="101" spans="1:3" hidden="1" x14ac:dyDescent="0.25">
      <c r="A101" t="s">
        <v>283</v>
      </c>
      <c r="B101" t="s">
        <v>284</v>
      </c>
      <c r="C101" t="s">
        <v>267</v>
      </c>
    </row>
    <row r="102" spans="1:3" hidden="1" x14ac:dyDescent="0.25">
      <c r="A102" t="s">
        <v>285</v>
      </c>
      <c r="B102" t="s">
        <v>286</v>
      </c>
      <c r="C102" t="s">
        <v>279</v>
      </c>
    </row>
    <row r="103" spans="1:3" hidden="1" x14ac:dyDescent="0.25">
      <c r="A103" t="s">
        <v>287</v>
      </c>
      <c r="B103" t="s">
        <v>288</v>
      </c>
      <c r="C103" t="s">
        <v>282</v>
      </c>
    </row>
    <row r="104" spans="1:3" hidden="1" x14ac:dyDescent="0.25">
      <c r="A104" t="s">
        <v>289</v>
      </c>
      <c r="B104" t="s">
        <v>290</v>
      </c>
      <c r="C104" t="s">
        <v>267</v>
      </c>
    </row>
    <row r="105" spans="1:3" hidden="1" x14ac:dyDescent="0.25">
      <c r="A105" t="s">
        <v>291</v>
      </c>
      <c r="B105" t="s">
        <v>292</v>
      </c>
      <c r="C105" t="s">
        <v>270</v>
      </c>
    </row>
    <row r="106" spans="1:3" hidden="1" x14ac:dyDescent="0.25">
      <c r="A106" t="s">
        <v>293</v>
      </c>
      <c r="B106" t="s">
        <v>294</v>
      </c>
      <c r="C106" t="s">
        <v>282</v>
      </c>
    </row>
    <row r="107" spans="1:3" hidden="1" x14ac:dyDescent="0.25">
      <c r="A107" t="s">
        <v>295</v>
      </c>
      <c r="B107" t="s">
        <v>296</v>
      </c>
      <c r="C107" t="s">
        <v>276</v>
      </c>
    </row>
    <row r="108" spans="1:3" hidden="1" x14ac:dyDescent="0.25">
      <c r="A108" t="s">
        <v>297</v>
      </c>
      <c r="B108" t="s">
        <v>298</v>
      </c>
      <c r="C108" t="s">
        <v>270</v>
      </c>
    </row>
    <row r="109" spans="1:3" hidden="1" x14ac:dyDescent="0.25">
      <c r="A109" t="s">
        <v>299</v>
      </c>
      <c r="B109" t="s">
        <v>300</v>
      </c>
      <c r="C109" t="s">
        <v>273</v>
      </c>
    </row>
    <row r="110" spans="1:3" hidden="1" x14ac:dyDescent="0.25">
      <c r="A110" t="s">
        <v>301</v>
      </c>
      <c r="B110" t="s">
        <v>302</v>
      </c>
      <c r="C110" t="s">
        <v>276</v>
      </c>
    </row>
    <row r="111" spans="1:3" hidden="1" x14ac:dyDescent="0.25">
      <c r="A111" t="s">
        <v>303</v>
      </c>
      <c r="B111" t="s">
        <v>304</v>
      </c>
      <c r="C111" t="s">
        <v>270</v>
      </c>
    </row>
    <row r="112" spans="1:3" hidden="1" x14ac:dyDescent="0.25">
      <c r="A112" t="s">
        <v>305</v>
      </c>
      <c r="B112" t="s">
        <v>306</v>
      </c>
      <c r="C112" t="s">
        <v>282</v>
      </c>
    </row>
    <row r="113" spans="1:3" hidden="1" x14ac:dyDescent="0.25">
      <c r="A113" t="s">
        <v>307</v>
      </c>
      <c r="B113" t="s">
        <v>308</v>
      </c>
      <c r="C113" t="s">
        <v>276</v>
      </c>
    </row>
    <row r="114" spans="1:3" hidden="1" x14ac:dyDescent="0.25">
      <c r="A114" t="s">
        <v>309</v>
      </c>
      <c r="B114" t="s">
        <v>310</v>
      </c>
      <c r="C114" t="s">
        <v>270</v>
      </c>
    </row>
    <row r="115" spans="1:3" hidden="1" x14ac:dyDescent="0.25">
      <c r="A115" t="s">
        <v>311</v>
      </c>
      <c r="B115" t="s">
        <v>312</v>
      </c>
      <c r="C115" t="s">
        <v>282</v>
      </c>
    </row>
    <row r="116" spans="1:3" hidden="1" x14ac:dyDescent="0.25">
      <c r="A116" t="s">
        <v>313</v>
      </c>
      <c r="B116" t="s">
        <v>314</v>
      </c>
      <c r="C116" t="s">
        <v>276</v>
      </c>
    </row>
    <row r="117" spans="1:3" hidden="1" x14ac:dyDescent="0.25">
      <c r="A117" t="s">
        <v>315</v>
      </c>
      <c r="B117" t="s">
        <v>316</v>
      </c>
      <c r="C117" t="s">
        <v>270</v>
      </c>
    </row>
    <row r="118" spans="1:3" hidden="1" x14ac:dyDescent="0.25">
      <c r="A118" t="s">
        <v>317</v>
      </c>
      <c r="B118" t="s">
        <v>318</v>
      </c>
      <c r="C118" t="s">
        <v>282</v>
      </c>
    </row>
    <row r="119" spans="1:3" hidden="1" x14ac:dyDescent="0.25">
      <c r="A119" t="s">
        <v>319</v>
      </c>
      <c r="B119" t="s">
        <v>320</v>
      </c>
      <c r="C119" t="s">
        <v>276</v>
      </c>
    </row>
    <row r="120" spans="1:3" hidden="1" x14ac:dyDescent="0.25">
      <c r="A120" t="s">
        <v>321</v>
      </c>
      <c r="B120" t="s">
        <v>322</v>
      </c>
      <c r="C120" t="s">
        <v>270</v>
      </c>
    </row>
    <row r="121" spans="1:3" hidden="1" x14ac:dyDescent="0.25">
      <c r="A121" t="s">
        <v>323</v>
      </c>
      <c r="B121" t="s">
        <v>324</v>
      </c>
      <c r="C121" t="s">
        <v>282</v>
      </c>
    </row>
    <row r="122" spans="1:3" hidden="1" x14ac:dyDescent="0.25">
      <c r="A122" t="s">
        <v>325</v>
      </c>
      <c r="B122" t="s">
        <v>326</v>
      </c>
      <c r="C122" t="s">
        <v>276</v>
      </c>
    </row>
    <row r="123" spans="1:3" hidden="1" x14ac:dyDescent="0.25">
      <c r="A123" t="s">
        <v>327</v>
      </c>
      <c r="B123" t="s">
        <v>328</v>
      </c>
      <c r="C123" t="s">
        <v>270</v>
      </c>
    </row>
    <row r="124" spans="1:3" hidden="1" x14ac:dyDescent="0.25">
      <c r="A124" t="s">
        <v>329</v>
      </c>
      <c r="B124" t="s">
        <v>330</v>
      </c>
      <c r="C124" t="s">
        <v>282</v>
      </c>
    </row>
    <row r="125" spans="1:3" hidden="1" x14ac:dyDescent="0.25">
      <c r="A125" t="s">
        <v>331</v>
      </c>
      <c r="B125" t="s">
        <v>332</v>
      </c>
      <c r="C125" t="s">
        <v>276</v>
      </c>
    </row>
    <row r="126" spans="1:3" hidden="1" x14ac:dyDescent="0.25">
      <c r="A126" t="s">
        <v>333</v>
      </c>
      <c r="B126" t="s">
        <v>334</v>
      </c>
      <c r="C126" t="s">
        <v>270</v>
      </c>
    </row>
    <row r="127" spans="1:3" hidden="1" x14ac:dyDescent="0.25">
      <c r="A127" t="s">
        <v>335</v>
      </c>
      <c r="B127" t="s">
        <v>336</v>
      </c>
      <c r="C127" t="s">
        <v>273</v>
      </c>
    </row>
    <row r="128" spans="1:3" hidden="1" x14ac:dyDescent="0.25">
      <c r="A128" t="s">
        <v>337</v>
      </c>
      <c r="B128" t="s">
        <v>338</v>
      </c>
      <c r="C128" t="s">
        <v>276</v>
      </c>
    </row>
    <row r="129" spans="1:3" hidden="1" x14ac:dyDescent="0.25">
      <c r="A129" t="s">
        <v>339</v>
      </c>
      <c r="B129" t="s">
        <v>340</v>
      </c>
      <c r="C129" t="s">
        <v>279</v>
      </c>
    </row>
    <row r="130" spans="1:3" hidden="1" x14ac:dyDescent="0.25">
      <c r="A130" t="s">
        <v>341</v>
      </c>
      <c r="B130" t="s">
        <v>342</v>
      </c>
      <c r="C130" t="s">
        <v>282</v>
      </c>
    </row>
    <row r="131" spans="1:3" hidden="1" x14ac:dyDescent="0.25">
      <c r="A131" t="s">
        <v>343</v>
      </c>
      <c r="B131" t="s">
        <v>344</v>
      </c>
      <c r="C131" t="s">
        <v>267</v>
      </c>
    </row>
    <row r="132" spans="1:3" hidden="1" x14ac:dyDescent="0.25">
      <c r="A132" t="s">
        <v>345</v>
      </c>
      <c r="B132" t="s">
        <v>346</v>
      </c>
      <c r="C132" t="s">
        <v>279</v>
      </c>
    </row>
    <row r="133" spans="1:3" hidden="1" x14ac:dyDescent="0.25">
      <c r="A133" t="s">
        <v>347</v>
      </c>
      <c r="B133" t="s">
        <v>348</v>
      </c>
      <c r="C133" t="s">
        <v>282</v>
      </c>
    </row>
    <row r="134" spans="1:3" hidden="1" x14ac:dyDescent="0.25">
      <c r="A134" t="s">
        <v>349</v>
      </c>
      <c r="B134" t="s">
        <v>350</v>
      </c>
      <c r="C134" t="s">
        <v>267</v>
      </c>
    </row>
    <row r="135" spans="1:3" hidden="1" x14ac:dyDescent="0.25">
      <c r="A135" t="s">
        <v>351</v>
      </c>
      <c r="B135" t="s">
        <v>352</v>
      </c>
      <c r="C135" t="s">
        <v>279</v>
      </c>
    </row>
    <row r="136" spans="1:3" hidden="1" x14ac:dyDescent="0.25">
      <c r="A136" t="s">
        <v>353</v>
      </c>
      <c r="B136" t="s">
        <v>354</v>
      </c>
      <c r="C136" t="s">
        <v>282</v>
      </c>
    </row>
    <row r="137" spans="1:3" hidden="1" x14ac:dyDescent="0.25">
      <c r="A137" t="s">
        <v>355</v>
      </c>
      <c r="B137" t="s">
        <v>356</v>
      </c>
      <c r="C137" t="s">
        <v>267</v>
      </c>
    </row>
    <row r="138" spans="1:3" hidden="1" x14ac:dyDescent="0.25">
      <c r="A138" t="s">
        <v>357</v>
      </c>
      <c r="B138" t="s">
        <v>358</v>
      </c>
      <c r="C138" t="s">
        <v>279</v>
      </c>
    </row>
    <row r="139" spans="1:3" hidden="1" x14ac:dyDescent="0.25">
      <c r="A139" t="s">
        <v>359</v>
      </c>
      <c r="B139" t="s">
        <v>360</v>
      </c>
      <c r="C139" t="s">
        <v>282</v>
      </c>
    </row>
    <row r="140" spans="1:3" hidden="1" x14ac:dyDescent="0.25">
      <c r="A140" t="s">
        <v>361</v>
      </c>
      <c r="B140" t="s">
        <v>362</v>
      </c>
      <c r="C140" t="s">
        <v>267</v>
      </c>
    </row>
    <row r="141" spans="1:3" hidden="1" x14ac:dyDescent="0.25">
      <c r="A141" t="s">
        <v>363</v>
      </c>
      <c r="B141" t="s">
        <v>364</v>
      </c>
      <c r="C141" t="s">
        <v>270</v>
      </c>
    </row>
    <row r="142" spans="1:3" hidden="1" x14ac:dyDescent="0.25">
      <c r="A142" t="s">
        <v>365</v>
      </c>
      <c r="B142" t="s">
        <v>366</v>
      </c>
      <c r="C142" t="s">
        <v>282</v>
      </c>
    </row>
    <row r="143" spans="1:3" hidden="1" x14ac:dyDescent="0.25">
      <c r="A143" t="s">
        <v>367</v>
      </c>
      <c r="B143" t="s">
        <v>368</v>
      </c>
      <c r="C143" t="s">
        <v>276</v>
      </c>
    </row>
    <row r="144" spans="1:3" hidden="1" x14ac:dyDescent="0.25">
      <c r="A144" t="s">
        <v>369</v>
      </c>
      <c r="B144" t="s">
        <v>370</v>
      </c>
      <c r="C144" t="s">
        <v>270</v>
      </c>
    </row>
    <row r="145" spans="1:3" hidden="1" x14ac:dyDescent="0.25">
      <c r="A145" t="s">
        <v>371</v>
      </c>
      <c r="B145" t="s">
        <v>372</v>
      </c>
      <c r="C145" t="s">
        <v>273</v>
      </c>
    </row>
    <row r="146" spans="1:3" hidden="1" x14ac:dyDescent="0.25">
      <c r="A146" t="s">
        <v>373</v>
      </c>
      <c r="B146" t="s">
        <v>374</v>
      </c>
      <c r="C146" t="s">
        <v>276</v>
      </c>
    </row>
    <row r="147" spans="1:3" hidden="1" x14ac:dyDescent="0.25">
      <c r="A147" t="s">
        <v>375</v>
      </c>
      <c r="B147" t="s">
        <v>376</v>
      </c>
      <c r="C147" t="s">
        <v>279</v>
      </c>
    </row>
    <row r="148" spans="1:3" hidden="1" x14ac:dyDescent="0.25">
      <c r="A148" t="s">
        <v>377</v>
      </c>
      <c r="B148" t="s">
        <v>378</v>
      </c>
      <c r="C148" t="s">
        <v>282</v>
      </c>
    </row>
    <row r="149" spans="1:3" hidden="1" x14ac:dyDescent="0.25">
      <c r="A149" t="s">
        <v>379</v>
      </c>
      <c r="B149" t="s">
        <v>380</v>
      </c>
      <c r="C149" t="s">
        <v>267</v>
      </c>
    </row>
    <row r="150" spans="1:3" hidden="1" x14ac:dyDescent="0.25">
      <c r="A150" t="s">
        <v>381</v>
      </c>
      <c r="B150" t="s">
        <v>382</v>
      </c>
      <c r="C150" t="s">
        <v>279</v>
      </c>
    </row>
    <row r="151" spans="1:3" hidden="1" x14ac:dyDescent="0.25">
      <c r="A151" t="s">
        <v>383</v>
      </c>
      <c r="B151" t="s">
        <v>384</v>
      </c>
      <c r="C151" t="s">
        <v>282</v>
      </c>
    </row>
    <row r="152" spans="1:3" hidden="1" x14ac:dyDescent="0.25">
      <c r="A152" t="s">
        <v>385</v>
      </c>
      <c r="B152" t="s">
        <v>386</v>
      </c>
      <c r="C152" t="s">
        <v>267</v>
      </c>
    </row>
    <row r="153" spans="1:3" hidden="1" x14ac:dyDescent="0.25">
      <c r="A153" t="s">
        <v>387</v>
      </c>
      <c r="B153" t="s">
        <v>388</v>
      </c>
      <c r="C153" t="s">
        <v>270</v>
      </c>
    </row>
    <row r="154" spans="1:3" hidden="1" x14ac:dyDescent="0.25">
      <c r="A154" t="s">
        <v>389</v>
      </c>
      <c r="B154" t="s">
        <v>390</v>
      </c>
      <c r="C154" t="s">
        <v>282</v>
      </c>
    </row>
    <row r="155" spans="1:3" hidden="1" x14ac:dyDescent="0.25">
      <c r="A155" t="s">
        <v>391</v>
      </c>
      <c r="B155" t="s">
        <v>392</v>
      </c>
      <c r="C155" t="s">
        <v>276</v>
      </c>
    </row>
    <row r="156" spans="1:3" hidden="1" x14ac:dyDescent="0.25">
      <c r="A156" t="s">
        <v>393</v>
      </c>
      <c r="B156" t="s">
        <v>394</v>
      </c>
      <c r="C156" t="s">
        <v>270</v>
      </c>
    </row>
    <row r="157" spans="1:3" hidden="1" x14ac:dyDescent="0.25">
      <c r="A157" t="s">
        <v>395</v>
      </c>
      <c r="B157" t="s">
        <v>396</v>
      </c>
      <c r="C157" t="s">
        <v>273</v>
      </c>
    </row>
    <row r="158" spans="1:3" hidden="1" x14ac:dyDescent="0.25">
      <c r="A158" t="s">
        <v>397</v>
      </c>
      <c r="B158" t="s">
        <v>398</v>
      </c>
      <c r="C158" t="s">
        <v>276</v>
      </c>
    </row>
    <row r="159" spans="1:3" hidden="1" x14ac:dyDescent="0.25">
      <c r="A159" t="s">
        <v>399</v>
      </c>
      <c r="B159" t="s">
        <v>400</v>
      </c>
      <c r="C159" t="s">
        <v>270</v>
      </c>
    </row>
    <row r="160" spans="1:3" hidden="1" x14ac:dyDescent="0.25">
      <c r="A160" t="s">
        <v>401</v>
      </c>
      <c r="B160" t="s">
        <v>402</v>
      </c>
      <c r="C160" t="s">
        <v>282</v>
      </c>
    </row>
    <row r="161" spans="1:3" hidden="1" x14ac:dyDescent="0.25">
      <c r="A161" t="s">
        <v>403</v>
      </c>
      <c r="B161" t="s">
        <v>404</v>
      </c>
      <c r="C161" t="s">
        <v>276</v>
      </c>
    </row>
    <row r="162" spans="1:3" hidden="1" x14ac:dyDescent="0.25">
      <c r="A162" t="s">
        <v>405</v>
      </c>
      <c r="B162" t="s">
        <v>406</v>
      </c>
      <c r="C162" t="s">
        <v>270</v>
      </c>
    </row>
    <row r="163" spans="1:3" hidden="1" x14ac:dyDescent="0.25">
      <c r="A163" t="s">
        <v>407</v>
      </c>
      <c r="B163" t="s">
        <v>408</v>
      </c>
      <c r="C163" t="s">
        <v>273</v>
      </c>
    </row>
    <row r="164" spans="1:3" hidden="1" x14ac:dyDescent="0.25">
      <c r="A164" t="s">
        <v>409</v>
      </c>
      <c r="B164" t="s">
        <v>410</v>
      </c>
      <c r="C164" t="s">
        <v>276</v>
      </c>
    </row>
    <row r="165" spans="1:3" hidden="1" x14ac:dyDescent="0.25">
      <c r="A165" t="s">
        <v>411</v>
      </c>
      <c r="B165" t="s">
        <v>412</v>
      </c>
      <c r="C165" t="s">
        <v>270</v>
      </c>
    </row>
    <row r="166" spans="1:3" hidden="1" x14ac:dyDescent="0.25">
      <c r="A166" t="s">
        <v>413</v>
      </c>
      <c r="B166" t="s">
        <v>414</v>
      </c>
      <c r="C166" t="s">
        <v>282</v>
      </c>
    </row>
    <row r="167" spans="1:3" hidden="1" x14ac:dyDescent="0.25">
      <c r="A167" t="s">
        <v>415</v>
      </c>
      <c r="B167" t="s">
        <v>416</v>
      </c>
      <c r="C167" t="s">
        <v>267</v>
      </c>
    </row>
    <row r="168" spans="1:3" hidden="1" x14ac:dyDescent="0.25">
      <c r="A168" t="s">
        <v>417</v>
      </c>
      <c r="B168" t="s">
        <v>418</v>
      </c>
      <c r="C168" t="s">
        <v>279</v>
      </c>
    </row>
    <row r="169" spans="1:3" hidden="1" x14ac:dyDescent="0.25">
      <c r="A169" t="s">
        <v>419</v>
      </c>
      <c r="B169" t="s">
        <v>420</v>
      </c>
      <c r="C169" t="s">
        <v>273</v>
      </c>
    </row>
    <row r="170" spans="1:3" hidden="1" x14ac:dyDescent="0.25">
      <c r="A170" t="s">
        <v>421</v>
      </c>
      <c r="B170" t="s">
        <v>422</v>
      </c>
      <c r="C170" t="s">
        <v>267</v>
      </c>
    </row>
    <row r="171" spans="1:3" hidden="1" x14ac:dyDescent="0.25">
      <c r="A171" t="s">
        <v>423</v>
      </c>
      <c r="B171" t="s">
        <v>424</v>
      </c>
      <c r="C171" t="s">
        <v>279</v>
      </c>
    </row>
    <row r="172" spans="1:3" hidden="1" x14ac:dyDescent="0.25">
      <c r="A172" t="s">
        <v>425</v>
      </c>
      <c r="B172" t="s">
        <v>426</v>
      </c>
      <c r="C172" t="s">
        <v>273</v>
      </c>
    </row>
    <row r="173" spans="1:3" hidden="1" x14ac:dyDescent="0.25">
      <c r="A173" t="s">
        <v>427</v>
      </c>
      <c r="B173" t="s">
        <v>428</v>
      </c>
      <c r="C173" t="s">
        <v>267</v>
      </c>
    </row>
    <row r="174" spans="1:3" hidden="1" x14ac:dyDescent="0.25">
      <c r="A174" t="s">
        <v>429</v>
      </c>
      <c r="B174" t="s">
        <v>430</v>
      </c>
      <c r="C174" t="s">
        <v>279</v>
      </c>
    </row>
    <row r="175" spans="1:3" hidden="1" x14ac:dyDescent="0.25">
      <c r="A175" t="s">
        <v>431</v>
      </c>
      <c r="B175" t="s">
        <v>432</v>
      </c>
      <c r="C175" t="s">
        <v>273</v>
      </c>
    </row>
    <row r="176" spans="1:3" x14ac:dyDescent="0.25">
      <c r="A176" t="s">
        <v>433</v>
      </c>
      <c r="B176" t="s">
        <v>434</v>
      </c>
      <c r="C176">
        <v>0</v>
      </c>
    </row>
    <row r="177" spans="1:3" x14ac:dyDescent="0.25">
      <c r="A177" t="s">
        <v>435</v>
      </c>
      <c r="B177" t="s">
        <v>436</v>
      </c>
      <c r="C177">
        <v>0</v>
      </c>
    </row>
    <row r="178" spans="1:3" x14ac:dyDescent="0.25">
      <c r="A178" t="s">
        <v>437</v>
      </c>
      <c r="B178" t="s">
        <v>438</v>
      </c>
      <c r="C178">
        <v>0</v>
      </c>
    </row>
    <row r="179" spans="1:3" x14ac:dyDescent="0.25">
      <c r="A179" t="s">
        <v>439</v>
      </c>
      <c r="B179" t="s">
        <v>440</v>
      </c>
      <c r="C179">
        <v>0</v>
      </c>
    </row>
    <row r="180" spans="1:3" hidden="1" x14ac:dyDescent="0.25">
      <c r="A180" t="s">
        <v>441</v>
      </c>
      <c r="B180" t="s">
        <v>442</v>
      </c>
      <c r="C180">
        <v>16</v>
      </c>
    </row>
    <row r="181" spans="1:3" hidden="1" x14ac:dyDescent="0.25">
      <c r="A181" t="s">
        <v>443</v>
      </c>
      <c r="B181" t="s">
        <v>444</v>
      </c>
      <c r="C181">
        <v>0</v>
      </c>
    </row>
    <row r="182" spans="1:3" hidden="1" x14ac:dyDescent="0.25">
      <c r="A182" t="s">
        <v>445</v>
      </c>
      <c r="B182" t="s">
        <v>446</v>
      </c>
      <c r="C182">
        <v>0</v>
      </c>
    </row>
    <row r="183" spans="1:3" hidden="1" x14ac:dyDescent="0.25">
      <c r="A183" t="s">
        <v>447</v>
      </c>
      <c r="B183" t="s">
        <v>448</v>
      </c>
      <c r="C183">
        <v>0</v>
      </c>
    </row>
    <row r="184" spans="1:3" hidden="1" x14ac:dyDescent="0.25">
      <c r="A184" t="s">
        <v>449</v>
      </c>
      <c r="B184" t="s">
        <v>450</v>
      </c>
      <c r="C184">
        <v>0</v>
      </c>
    </row>
    <row r="185" spans="1:3" hidden="1" x14ac:dyDescent="0.25">
      <c r="A185" t="s">
        <v>451</v>
      </c>
      <c r="B185" t="s">
        <v>452</v>
      </c>
      <c r="C185">
        <v>24</v>
      </c>
    </row>
    <row r="186" spans="1:3" hidden="1" x14ac:dyDescent="0.25">
      <c r="A186" t="s">
        <v>453</v>
      </c>
      <c r="B186" t="s">
        <v>454</v>
      </c>
      <c r="C186">
        <v>0</v>
      </c>
    </row>
    <row r="187" spans="1:3" hidden="1" x14ac:dyDescent="0.25">
      <c r="A187" t="s">
        <v>455</v>
      </c>
      <c r="B187" t="s">
        <v>456</v>
      </c>
      <c r="C187">
        <v>0</v>
      </c>
    </row>
    <row r="188" spans="1:3" hidden="1" x14ac:dyDescent="0.25">
      <c r="A188" t="s">
        <v>457</v>
      </c>
      <c r="B188" t="s">
        <v>458</v>
      </c>
      <c r="C188">
        <v>0</v>
      </c>
    </row>
    <row r="189" spans="1:3" hidden="1" x14ac:dyDescent="0.25">
      <c r="A189" t="s">
        <v>459</v>
      </c>
      <c r="B189" t="s">
        <v>460</v>
      </c>
      <c r="C189">
        <v>0</v>
      </c>
    </row>
    <row r="190" spans="1:3" hidden="1" x14ac:dyDescent="0.25">
      <c r="A190" t="s">
        <v>461</v>
      </c>
      <c r="B190" t="s">
        <v>462</v>
      </c>
      <c r="C190">
        <v>22</v>
      </c>
    </row>
    <row r="191" spans="1:3" hidden="1" x14ac:dyDescent="0.25">
      <c r="A191" t="s">
        <v>463</v>
      </c>
      <c r="B191" t="s">
        <v>464</v>
      </c>
      <c r="C191">
        <v>0</v>
      </c>
    </row>
    <row r="192" spans="1:3" hidden="1" x14ac:dyDescent="0.25">
      <c r="A192" t="s">
        <v>465</v>
      </c>
      <c r="B192" t="s">
        <v>466</v>
      </c>
      <c r="C192">
        <v>0</v>
      </c>
    </row>
    <row r="193" spans="1:3" hidden="1" x14ac:dyDescent="0.25">
      <c r="A193" t="s">
        <v>467</v>
      </c>
      <c r="B193" t="s">
        <v>468</v>
      </c>
      <c r="C193">
        <v>0</v>
      </c>
    </row>
    <row r="194" spans="1:3" hidden="1" x14ac:dyDescent="0.25">
      <c r="A194" t="s">
        <v>469</v>
      </c>
      <c r="B194" t="s">
        <v>470</v>
      </c>
      <c r="C194">
        <v>0</v>
      </c>
    </row>
    <row r="195" spans="1:3" hidden="1" x14ac:dyDescent="0.25">
      <c r="A195" t="s">
        <v>471</v>
      </c>
      <c r="B195" t="s">
        <v>472</v>
      </c>
      <c r="C195">
        <v>0</v>
      </c>
    </row>
    <row r="196" spans="1:3" hidden="1" x14ac:dyDescent="0.25">
      <c r="A196" t="s">
        <v>473</v>
      </c>
      <c r="B196" t="s">
        <v>474</v>
      </c>
      <c r="C196">
        <v>0</v>
      </c>
    </row>
    <row r="197" spans="1:3" hidden="1" x14ac:dyDescent="0.25">
      <c r="A197" t="s">
        <v>475</v>
      </c>
      <c r="B197" t="s">
        <v>476</v>
      </c>
      <c r="C197">
        <v>0</v>
      </c>
    </row>
    <row r="198" spans="1:3" hidden="1" x14ac:dyDescent="0.25">
      <c r="A198" t="s">
        <v>477</v>
      </c>
      <c r="B198" t="s">
        <v>478</v>
      </c>
      <c r="C198">
        <v>0</v>
      </c>
    </row>
    <row r="199" spans="1:3" hidden="1" x14ac:dyDescent="0.25">
      <c r="A199" t="s">
        <v>479</v>
      </c>
      <c r="B199" t="s">
        <v>480</v>
      </c>
      <c r="C199">
        <v>6</v>
      </c>
    </row>
    <row r="200" spans="1:3" hidden="1" x14ac:dyDescent="0.25">
      <c r="A200" t="s">
        <v>481</v>
      </c>
      <c r="B200" t="s">
        <v>482</v>
      </c>
      <c r="C200">
        <v>0</v>
      </c>
    </row>
    <row r="201" spans="1:3" hidden="1" x14ac:dyDescent="0.25">
      <c r="A201" t="s">
        <v>483</v>
      </c>
      <c r="B201" t="s">
        <v>484</v>
      </c>
      <c r="C201">
        <v>0</v>
      </c>
    </row>
    <row r="202" spans="1:3" hidden="1" x14ac:dyDescent="0.25">
      <c r="A202" t="s">
        <v>485</v>
      </c>
      <c r="B202" t="s">
        <v>486</v>
      </c>
      <c r="C202">
        <v>0</v>
      </c>
    </row>
    <row r="203" spans="1:3" hidden="1" x14ac:dyDescent="0.25">
      <c r="A203" t="s">
        <v>487</v>
      </c>
      <c r="B203" t="s">
        <v>488</v>
      </c>
      <c r="C203">
        <v>9.5</v>
      </c>
    </row>
    <row r="204" spans="1:3" hidden="1" x14ac:dyDescent="0.25">
      <c r="A204" t="s">
        <v>489</v>
      </c>
      <c r="B204" t="s">
        <v>490</v>
      </c>
      <c r="C204">
        <v>0</v>
      </c>
    </row>
    <row r="205" spans="1:3" hidden="1" x14ac:dyDescent="0.25">
      <c r="A205" t="s">
        <v>491</v>
      </c>
      <c r="B205" t="s">
        <v>492</v>
      </c>
      <c r="C205">
        <v>0</v>
      </c>
    </row>
    <row r="206" spans="1:3" hidden="1" x14ac:dyDescent="0.25">
      <c r="A206" t="s">
        <v>493</v>
      </c>
      <c r="B206" t="s">
        <v>494</v>
      </c>
      <c r="C206">
        <v>0</v>
      </c>
    </row>
    <row r="207" spans="1:3" hidden="1" x14ac:dyDescent="0.25">
      <c r="A207" t="s">
        <v>495</v>
      </c>
      <c r="B207" t="s">
        <v>496</v>
      </c>
      <c r="C207">
        <v>9.5</v>
      </c>
    </row>
    <row r="208" spans="1:3" hidden="1" x14ac:dyDescent="0.25">
      <c r="A208" t="s">
        <v>497</v>
      </c>
      <c r="B208" t="s">
        <v>498</v>
      </c>
      <c r="C208">
        <v>0</v>
      </c>
    </row>
    <row r="209" spans="1:3" hidden="1" x14ac:dyDescent="0.25">
      <c r="A209" t="s">
        <v>499</v>
      </c>
      <c r="B209" t="s">
        <v>500</v>
      </c>
      <c r="C209">
        <v>0</v>
      </c>
    </row>
    <row r="210" spans="1:3" hidden="1" x14ac:dyDescent="0.25">
      <c r="A210" t="s">
        <v>501</v>
      </c>
      <c r="B210" t="s">
        <v>502</v>
      </c>
      <c r="C210">
        <v>0</v>
      </c>
    </row>
    <row r="211" spans="1:3" hidden="1" x14ac:dyDescent="0.25">
      <c r="A211" t="s">
        <v>503</v>
      </c>
      <c r="B211" t="s">
        <v>504</v>
      </c>
      <c r="C211">
        <v>11</v>
      </c>
    </row>
    <row r="212" spans="1:3" hidden="1" x14ac:dyDescent="0.25">
      <c r="A212" t="s">
        <v>505</v>
      </c>
      <c r="B212" t="s">
        <v>506</v>
      </c>
      <c r="C212">
        <v>0</v>
      </c>
    </row>
    <row r="213" spans="1:3" hidden="1" x14ac:dyDescent="0.25">
      <c r="A213" t="s">
        <v>507</v>
      </c>
      <c r="B213" t="s">
        <v>508</v>
      </c>
      <c r="C213">
        <v>0</v>
      </c>
    </row>
    <row r="214" spans="1:3" hidden="1" x14ac:dyDescent="0.25">
      <c r="A214" t="s">
        <v>509</v>
      </c>
      <c r="B214" t="s">
        <v>510</v>
      </c>
      <c r="C214">
        <v>0</v>
      </c>
    </row>
    <row r="215" spans="1:3" hidden="1" x14ac:dyDescent="0.25">
      <c r="A215" t="s">
        <v>511</v>
      </c>
      <c r="B215" t="s">
        <v>512</v>
      </c>
      <c r="C215">
        <v>11.5</v>
      </c>
    </row>
    <row r="216" spans="1:3" hidden="1" x14ac:dyDescent="0.25">
      <c r="A216" t="s">
        <v>513</v>
      </c>
      <c r="B216" t="s">
        <v>514</v>
      </c>
      <c r="C216">
        <v>0</v>
      </c>
    </row>
    <row r="217" spans="1:3" hidden="1" x14ac:dyDescent="0.25">
      <c r="A217" t="s">
        <v>515</v>
      </c>
      <c r="B217" t="s">
        <v>516</v>
      </c>
      <c r="C217">
        <v>0</v>
      </c>
    </row>
    <row r="218" spans="1:3" hidden="1" x14ac:dyDescent="0.25">
      <c r="A218" t="s">
        <v>517</v>
      </c>
      <c r="B218" t="s">
        <v>518</v>
      </c>
      <c r="C218">
        <v>0</v>
      </c>
    </row>
    <row r="219" spans="1:3" hidden="1" x14ac:dyDescent="0.25">
      <c r="A219" t="s">
        <v>519</v>
      </c>
      <c r="B219" t="s">
        <v>520</v>
      </c>
      <c r="C219">
        <v>0</v>
      </c>
    </row>
    <row r="220" spans="1:3" hidden="1" x14ac:dyDescent="0.25">
      <c r="A220" t="s">
        <v>521</v>
      </c>
      <c r="B220" t="s">
        <v>522</v>
      </c>
      <c r="C220">
        <v>16</v>
      </c>
    </row>
    <row r="221" spans="1:3" hidden="1" x14ac:dyDescent="0.25">
      <c r="A221" t="s">
        <v>523</v>
      </c>
      <c r="B221" t="s">
        <v>524</v>
      </c>
      <c r="C221">
        <v>0</v>
      </c>
    </row>
    <row r="222" spans="1:3" hidden="1" x14ac:dyDescent="0.25">
      <c r="A222" t="s">
        <v>525</v>
      </c>
      <c r="B222" t="s">
        <v>526</v>
      </c>
      <c r="C222">
        <v>0</v>
      </c>
    </row>
    <row r="223" spans="1:3" hidden="1" x14ac:dyDescent="0.25">
      <c r="A223" t="s">
        <v>527</v>
      </c>
      <c r="B223" t="s">
        <v>528</v>
      </c>
      <c r="C223">
        <v>0</v>
      </c>
    </row>
    <row r="224" spans="1:3" hidden="1" x14ac:dyDescent="0.25">
      <c r="A224" t="s">
        <v>529</v>
      </c>
      <c r="B224" t="s">
        <v>530</v>
      </c>
      <c r="C224">
        <v>0</v>
      </c>
    </row>
    <row r="225" spans="1:3" hidden="1" x14ac:dyDescent="0.25">
      <c r="A225" t="s">
        <v>531</v>
      </c>
      <c r="B225" t="s">
        <v>532</v>
      </c>
      <c r="C225">
        <v>24</v>
      </c>
    </row>
    <row r="226" spans="1:3" hidden="1" x14ac:dyDescent="0.25">
      <c r="A226" t="s">
        <v>533</v>
      </c>
      <c r="B226" t="s">
        <v>534</v>
      </c>
      <c r="C226">
        <v>0</v>
      </c>
    </row>
    <row r="227" spans="1:3" hidden="1" x14ac:dyDescent="0.25">
      <c r="A227" t="s">
        <v>535</v>
      </c>
      <c r="B227" t="s">
        <v>536</v>
      </c>
      <c r="C227">
        <v>0</v>
      </c>
    </row>
    <row r="228" spans="1:3" hidden="1" x14ac:dyDescent="0.25">
      <c r="A228" t="s">
        <v>537</v>
      </c>
      <c r="B228" t="s">
        <v>538</v>
      </c>
      <c r="C228">
        <v>0</v>
      </c>
    </row>
    <row r="229" spans="1:3" hidden="1" x14ac:dyDescent="0.25">
      <c r="A229" t="s">
        <v>539</v>
      </c>
      <c r="B229" t="s">
        <v>540</v>
      </c>
      <c r="C229">
        <v>24</v>
      </c>
    </row>
    <row r="230" spans="1:3" hidden="1" x14ac:dyDescent="0.25">
      <c r="A230" t="s">
        <v>541</v>
      </c>
      <c r="B230" t="s">
        <v>542</v>
      </c>
      <c r="C230">
        <v>0</v>
      </c>
    </row>
    <row r="231" spans="1:3" hidden="1" x14ac:dyDescent="0.25">
      <c r="A231" t="s">
        <v>543</v>
      </c>
      <c r="B231" t="s">
        <v>544</v>
      </c>
      <c r="C231">
        <v>0</v>
      </c>
    </row>
    <row r="232" spans="1:3" hidden="1" x14ac:dyDescent="0.25">
      <c r="A232" t="s">
        <v>545</v>
      </c>
      <c r="B232" t="s">
        <v>546</v>
      </c>
      <c r="C232">
        <v>0</v>
      </c>
    </row>
    <row r="233" spans="1:3" hidden="1" x14ac:dyDescent="0.25">
      <c r="A233" t="s">
        <v>547</v>
      </c>
      <c r="B233" t="s">
        <v>548</v>
      </c>
      <c r="C233">
        <v>24</v>
      </c>
    </row>
    <row r="234" spans="1:3" hidden="1" x14ac:dyDescent="0.25">
      <c r="A234" t="s">
        <v>549</v>
      </c>
      <c r="B234" t="s">
        <v>550</v>
      </c>
      <c r="C234">
        <v>0</v>
      </c>
    </row>
    <row r="235" spans="1:3" hidden="1" x14ac:dyDescent="0.25">
      <c r="A235" t="s">
        <v>551</v>
      </c>
      <c r="B235" t="s">
        <v>552</v>
      </c>
      <c r="C235">
        <v>0</v>
      </c>
    </row>
    <row r="236" spans="1:3" hidden="1" x14ac:dyDescent="0.25">
      <c r="A236" t="s">
        <v>553</v>
      </c>
      <c r="B236" t="s">
        <v>554</v>
      </c>
      <c r="C236">
        <v>0</v>
      </c>
    </row>
    <row r="237" spans="1:3" hidden="1" x14ac:dyDescent="0.25">
      <c r="A237" t="s">
        <v>555</v>
      </c>
      <c r="B237" t="s">
        <v>556</v>
      </c>
      <c r="C237">
        <v>0</v>
      </c>
    </row>
    <row r="238" spans="1:3" hidden="1" x14ac:dyDescent="0.25">
      <c r="A238" t="s">
        <v>557</v>
      </c>
      <c r="B238" t="s">
        <v>558</v>
      </c>
      <c r="C238">
        <v>20</v>
      </c>
    </row>
    <row r="239" spans="1:3" hidden="1" x14ac:dyDescent="0.25">
      <c r="A239" t="s">
        <v>559</v>
      </c>
      <c r="B239" t="s">
        <v>560</v>
      </c>
      <c r="C239">
        <v>0</v>
      </c>
    </row>
    <row r="240" spans="1:3" hidden="1" x14ac:dyDescent="0.25">
      <c r="A240" t="s">
        <v>561</v>
      </c>
      <c r="B240" t="s">
        <v>562</v>
      </c>
      <c r="C240">
        <v>0</v>
      </c>
    </row>
    <row r="241" spans="1:3" hidden="1" x14ac:dyDescent="0.25">
      <c r="A241" t="s">
        <v>563</v>
      </c>
      <c r="B241" t="s">
        <v>564</v>
      </c>
      <c r="C241">
        <v>0</v>
      </c>
    </row>
    <row r="242" spans="1:3" hidden="1" x14ac:dyDescent="0.25">
      <c r="A242" t="s">
        <v>565</v>
      </c>
      <c r="B242" t="s">
        <v>566</v>
      </c>
      <c r="C242">
        <v>0</v>
      </c>
    </row>
    <row r="243" spans="1:3" hidden="1" x14ac:dyDescent="0.25">
      <c r="A243" t="s">
        <v>567</v>
      </c>
      <c r="B243" t="s">
        <v>568</v>
      </c>
      <c r="C243">
        <v>0</v>
      </c>
    </row>
    <row r="244" spans="1:3" hidden="1" x14ac:dyDescent="0.25">
      <c r="A244" t="s">
        <v>569</v>
      </c>
      <c r="B244" t="s">
        <v>570</v>
      </c>
      <c r="C244">
        <v>13.999999999999998</v>
      </c>
    </row>
    <row r="245" spans="1:3" hidden="1" x14ac:dyDescent="0.25">
      <c r="A245" t="s">
        <v>571</v>
      </c>
      <c r="B245" t="s">
        <v>572</v>
      </c>
      <c r="C245">
        <v>0</v>
      </c>
    </row>
    <row r="246" spans="1:3" hidden="1" x14ac:dyDescent="0.25">
      <c r="A246" t="s">
        <v>573</v>
      </c>
      <c r="B246" t="s">
        <v>574</v>
      </c>
      <c r="C246">
        <v>0</v>
      </c>
    </row>
    <row r="247" spans="1:3" hidden="1" x14ac:dyDescent="0.25">
      <c r="A247" t="s">
        <v>575</v>
      </c>
      <c r="B247" t="s">
        <v>576</v>
      </c>
      <c r="C247">
        <v>0</v>
      </c>
    </row>
    <row r="248" spans="1:3" hidden="1" x14ac:dyDescent="0.25">
      <c r="A248" t="s">
        <v>577</v>
      </c>
      <c r="B248" t="s">
        <v>578</v>
      </c>
      <c r="C248">
        <v>0</v>
      </c>
    </row>
    <row r="249" spans="1:3" hidden="1" x14ac:dyDescent="0.25">
      <c r="A249" t="s">
        <v>579</v>
      </c>
      <c r="B249" t="s">
        <v>580</v>
      </c>
      <c r="C249">
        <v>24</v>
      </c>
    </row>
    <row r="250" spans="1:3" hidden="1" x14ac:dyDescent="0.25">
      <c r="A250" t="s">
        <v>581</v>
      </c>
      <c r="B250" t="s">
        <v>582</v>
      </c>
      <c r="C250">
        <v>0</v>
      </c>
    </row>
    <row r="251" spans="1:3" hidden="1" x14ac:dyDescent="0.25">
      <c r="A251" t="s">
        <v>583</v>
      </c>
      <c r="B251" t="s">
        <v>584</v>
      </c>
      <c r="C251">
        <v>0</v>
      </c>
    </row>
    <row r="252" spans="1:3" hidden="1" x14ac:dyDescent="0.25">
      <c r="A252" t="s">
        <v>585</v>
      </c>
      <c r="B252" t="s">
        <v>586</v>
      </c>
      <c r="C252">
        <v>0</v>
      </c>
    </row>
    <row r="253" spans="1:3" hidden="1" x14ac:dyDescent="0.25">
      <c r="A253" t="s">
        <v>587</v>
      </c>
      <c r="B253" t="s">
        <v>588</v>
      </c>
      <c r="C253">
        <v>0</v>
      </c>
    </row>
    <row r="254" spans="1:3" hidden="1" x14ac:dyDescent="0.25">
      <c r="A254" t="s">
        <v>589</v>
      </c>
      <c r="B254" t="s">
        <v>590</v>
      </c>
      <c r="C254">
        <v>21.5</v>
      </c>
    </row>
    <row r="255" spans="1:3" hidden="1" x14ac:dyDescent="0.25">
      <c r="A255" t="s">
        <v>591</v>
      </c>
      <c r="B255" t="s">
        <v>592</v>
      </c>
      <c r="C255">
        <v>0</v>
      </c>
    </row>
    <row r="256" spans="1:3" hidden="1" x14ac:dyDescent="0.25">
      <c r="A256" t="s">
        <v>593</v>
      </c>
      <c r="B256" t="s">
        <v>594</v>
      </c>
      <c r="C256">
        <v>0</v>
      </c>
    </row>
    <row r="257" spans="1:3" hidden="1" x14ac:dyDescent="0.25">
      <c r="A257" t="s">
        <v>595</v>
      </c>
      <c r="B257" t="s">
        <v>596</v>
      </c>
      <c r="C257">
        <v>0</v>
      </c>
    </row>
    <row r="258" spans="1:3" hidden="1" x14ac:dyDescent="0.25">
      <c r="A258" t="s">
        <v>597</v>
      </c>
      <c r="B258" t="s">
        <v>598</v>
      </c>
      <c r="C258">
        <v>0</v>
      </c>
    </row>
    <row r="259" spans="1:3" hidden="1" x14ac:dyDescent="0.25">
      <c r="A259" t="s">
        <v>599</v>
      </c>
      <c r="B259" t="s">
        <v>600</v>
      </c>
      <c r="C259">
        <v>0</v>
      </c>
    </row>
    <row r="260" spans="1:3" hidden="1" x14ac:dyDescent="0.25">
      <c r="A260" t="s">
        <v>601</v>
      </c>
      <c r="B260" t="s">
        <v>602</v>
      </c>
      <c r="C260">
        <v>0</v>
      </c>
    </row>
    <row r="261" spans="1:3" hidden="1" x14ac:dyDescent="0.25">
      <c r="A261" t="s">
        <v>603</v>
      </c>
      <c r="B261" t="s">
        <v>604</v>
      </c>
      <c r="C261">
        <v>0</v>
      </c>
    </row>
    <row r="262" spans="1:3" hidden="1" x14ac:dyDescent="0.25">
      <c r="A262" t="s">
        <v>605</v>
      </c>
      <c r="B262" t="s">
        <v>606</v>
      </c>
      <c r="C262">
        <v>0</v>
      </c>
    </row>
    <row r="263" spans="1:3" hidden="1" x14ac:dyDescent="0.25">
      <c r="A263" t="s">
        <v>607</v>
      </c>
      <c r="B263" t="s">
        <v>608</v>
      </c>
      <c r="C263">
        <v>4</v>
      </c>
    </row>
    <row r="264" spans="1:3" hidden="1" x14ac:dyDescent="0.25">
      <c r="A264" t="s">
        <v>609</v>
      </c>
      <c r="B264" t="s">
        <v>610</v>
      </c>
      <c r="C264">
        <v>0</v>
      </c>
    </row>
    <row r="265" spans="1:3" hidden="1" x14ac:dyDescent="0.25">
      <c r="A265" t="s">
        <v>611</v>
      </c>
      <c r="B265" t="s">
        <v>612</v>
      </c>
      <c r="C265">
        <v>0</v>
      </c>
    </row>
    <row r="266" spans="1:3" hidden="1" x14ac:dyDescent="0.25">
      <c r="A266" t="s">
        <v>613</v>
      </c>
      <c r="B266" t="s">
        <v>614</v>
      </c>
      <c r="C266">
        <v>0</v>
      </c>
    </row>
    <row r="267" spans="1:3" hidden="1" x14ac:dyDescent="0.25">
      <c r="A267" t="s">
        <v>615</v>
      </c>
      <c r="B267" t="s">
        <v>616</v>
      </c>
      <c r="C267">
        <v>0</v>
      </c>
    </row>
    <row r="268" spans="1:3" hidden="1" x14ac:dyDescent="0.25">
      <c r="A268" t="s">
        <v>617</v>
      </c>
      <c r="B268" t="s">
        <v>618</v>
      </c>
      <c r="C268">
        <v>0</v>
      </c>
    </row>
    <row r="269" spans="1:3" hidden="1" x14ac:dyDescent="0.25">
      <c r="A269" t="s">
        <v>619</v>
      </c>
      <c r="B269" t="s">
        <v>620</v>
      </c>
      <c r="C269">
        <v>0</v>
      </c>
    </row>
    <row r="270" spans="1:3" hidden="1" x14ac:dyDescent="0.25">
      <c r="A270" t="s">
        <v>621</v>
      </c>
      <c r="B270" t="s">
        <v>622</v>
      </c>
      <c r="C270">
        <v>0</v>
      </c>
    </row>
    <row r="271" spans="1:3" hidden="1" x14ac:dyDescent="0.25">
      <c r="A271" t="s">
        <v>623</v>
      </c>
      <c r="B271" t="s">
        <v>624</v>
      </c>
      <c r="C271">
        <v>4.0000000000000018</v>
      </c>
    </row>
    <row r="272" spans="1:3" hidden="1" x14ac:dyDescent="0.25">
      <c r="A272" t="s">
        <v>625</v>
      </c>
      <c r="B272" t="s">
        <v>626</v>
      </c>
      <c r="C272">
        <v>0</v>
      </c>
    </row>
    <row r="273" spans="1:3" hidden="1" x14ac:dyDescent="0.25">
      <c r="A273" t="s">
        <v>627</v>
      </c>
      <c r="B273" t="s">
        <v>628</v>
      </c>
      <c r="C273">
        <v>0</v>
      </c>
    </row>
    <row r="274" spans="1:3" hidden="1" x14ac:dyDescent="0.25">
      <c r="A274" t="s">
        <v>629</v>
      </c>
      <c r="B274" t="s">
        <v>630</v>
      </c>
      <c r="C274">
        <v>0</v>
      </c>
    </row>
    <row r="275" spans="1:3" hidden="1" x14ac:dyDescent="0.25">
      <c r="A275" t="s">
        <v>631</v>
      </c>
      <c r="B275" t="s">
        <v>632</v>
      </c>
      <c r="C275">
        <v>0</v>
      </c>
    </row>
    <row r="276" spans="1:3" hidden="1" x14ac:dyDescent="0.25">
      <c r="A276" t="s">
        <v>633</v>
      </c>
      <c r="B276" t="s">
        <v>634</v>
      </c>
      <c r="C276">
        <v>0</v>
      </c>
    </row>
    <row r="277" spans="1:3" hidden="1" x14ac:dyDescent="0.25">
      <c r="A277" t="s">
        <v>635</v>
      </c>
      <c r="B277" t="s">
        <v>636</v>
      </c>
      <c r="C277">
        <v>0</v>
      </c>
    </row>
    <row r="278" spans="1:3" hidden="1" x14ac:dyDescent="0.25">
      <c r="A278" t="s">
        <v>637</v>
      </c>
      <c r="B278" t="s">
        <v>638</v>
      </c>
      <c r="C278">
        <v>0</v>
      </c>
    </row>
    <row r="279" spans="1:3" hidden="1" x14ac:dyDescent="0.25">
      <c r="A279" t="s">
        <v>639</v>
      </c>
      <c r="B279" t="s">
        <v>640</v>
      </c>
      <c r="C279">
        <v>0</v>
      </c>
    </row>
    <row r="280" spans="1:3" hidden="1" x14ac:dyDescent="0.25">
      <c r="A280" t="s">
        <v>641</v>
      </c>
      <c r="B280" t="s">
        <v>642</v>
      </c>
      <c r="C280">
        <v>0</v>
      </c>
    </row>
    <row r="281" spans="1:3" hidden="1" x14ac:dyDescent="0.25">
      <c r="A281" t="s">
        <v>643</v>
      </c>
      <c r="B281" t="s">
        <v>644</v>
      </c>
      <c r="C281">
        <v>0</v>
      </c>
    </row>
    <row r="282" spans="1:3" hidden="1" x14ac:dyDescent="0.25">
      <c r="A282" t="s">
        <v>645</v>
      </c>
      <c r="B282" t="s">
        <v>646</v>
      </c>
      <c r="C282">
        <v>0</v>
      </c>
    </row>
    <row r="283" spans="1:3" hidden="1" x14ac:dyDescent="0.25">
      <c r="A283" t="s">
        <v>647</v>
      </c>
      <c r="B283" t="s">
        <v>648</v>
      </c>
      <c r="C283">
        <v>0</v>
      </c>
    </row>
    <row r="284" spans="1:3" x14ac:dyDescent="0.25">
      <c r="A284" t="s">
        <v>649</v>
      </c>
      <c r="B284" t="s">
        <v>650</v>
      </c>
      <c r="C284" t="s">
        <v>651</v>
      </c>
    </row>
    <row r="285" spans="1:3" hidden="1" x14ac:dyDescent="0.25">
      <c r="A285" t="s">
        <v>652</v>
      </c>
      <c r="B285" t="s">
        <v>653</v>
      </c>
      <c r="C285" t="s">
        <v>654</v>
      </c>
    </row>
    <row r="286" spans="1:3" hidden="1" x14ac:dyDescent="0.25">
      <c r="A286" t="s">
        <v>655</v>
      </c>
      <c r="B286" t="s">
        <v>656</v>
      </c>
      <c r="C286" t="s">
        <v>657</v>
      </c>
    </row>
    <row r="287" spans="1:3" hidden="1" x14ac:dyDescent="0.25">
      <c r="A287" t="s">
        <v>658</v>
      </c>
      <c r="B287" t="s">
        <v>659</v>
      </c>
      <c r="C287" t="s">
        <v>654</v>
      </c>
    </row>
    <row r="288" spans="1:3" hidden="1" x14ac:dyDescent="0.25">
      <c r="A288" t="s">
        <v>660</v>
      </c>
      <c r="B288" t="s">
        <v>661</v>
      </c>
      <c r="C288" t="s">
        <v>651</v>
      </c>
    </row>
    <row r="289" spans="1:3" hidden="1" x14ac:dyDescent="0.25">
      <c r="A289" t="s">
        <v>662</v>
      </c>
      <c r="B289" t="s">
        <v>663</v>
      </c>
      <c r="C289" t="s">
        <v>651</v>
      </c>
    </row>
    <row r="290" spans="1:3" hidden="1" x14ac:dyDescent="0.25">
      <c r="A290" t="s">
        <v>664</v>
      </c>
      <c r="B290" t="s">
        <v>665</v>
      </c>
      <c r="C290" t="s">
        <v>666</v>
      </c>
    </row>
    <row r="291" spans="1:3" hidden="1" x14ac:dyDescent="0.25">
      <c r="A291" t="s">
        <v>667</v>
      </c>
      <c r="B291" t="s">
        <v>668</v>
      </c>
      <c r="C291" t="s">
        <v>666</v>
      </c>
    </row>
    <row r="292" spans="1:3" hidden="1" x14ac:dyDescent="0.25">
      <c r="A292" t="s">
        <v>669</v>
      </c>
      <c r="B292" t="s">
        <v>670</v>
      </c>
      <c r="C292" t="s">
        <v>666</v>
      </c>
    </row>
    <row r="293" spans="1:3" hidden="1" x14ac:dyDescent="0.25">
      <c r="A293" t="s">
        <v>671</v>
      </c>
      <c r="B293" t="s">
        <v>672</v>
      </c>
      <c r="C293" t="s">
        <v>666</v>
      </c>
    </row>
    <row r="294" spans="1:3" hidden="1" x14ac:dyDescent="0.25">
      <c r="A294" t="s">
        <v>673</v>
      </c>
      <c r="B294" t="s">
        <v>674</v>
      </c>
      <c r="C294" t="s">
        <v>651</v>
      </c>
    </row>
    <row r="295" spans="1:3" hidden="1" x14ac:dyDescent="0.25">
      <c r="A295" t="s">
        <v>675</v>
      </c>
      <c r="B295" t="s">
        <v>676</v>
      </c>
      <c r="C295" t="s">
        <v>654</v>
      </c>
    </row>
    <row r="296" spans="1:3" hidden="1" x14ac:dyDescent="0.25">
      <c r="A296" t="s">
        <v>677</v>
      </c>
      <c r="B296" t="s">
        <v>678</v>
      </c>
      <c r="C296" t="s">
        <v>657</v>
      </c>
    </row>
    <row r="297" spans="1:3" hidden="1" x14ac:dyDescent="0.25">
      <c r="A297" t="s">
        <v>679</v>
      </c>
      <c r="B297" t="s">
        <v>680</v>
      </c>
      <c r="C297" t="s">
        <v>657</v>
      </c>
    </row>
    <row r="298" spans="1:3" hidden="1" x14ac:dyDescent="0.25">
      <c r="A298" t="s">
        <v>681</v>
      </c>
      <c r="B298" t="s">
        <v>682</v>
      </c>
      <c r="C298" t="s">
        <v>657</v>
      </c>
    </row>
    <row r="299" spans="1:3" hidden="1" x14ac:dyDescent="0.25">
      <c r="A299" t="s">
        <v>683</v>
      </c>
      <c r="B299" t="s">
        <v>684</v>
      </c>
      <c r="C299" t="s">
        <v>654</v>
      </c>
    </row>
    <row r="300" spans="1:3" hidden="1" x14ac:dyDescent="0.25">
      <c r="A300" t="s">
        <v>685</v>
      </c>
      <c r="B300" t="s">
        <v>686</v>
      </c>
      <c r="C300" t="s">
        <v>651</v>
      </c>
    </row>
    <row r="301" spans="1:3" hidden="1" x14ac:dyDescent="0.25">
      <c r="A301" t="s">
        <v>687</v>
      </c>
      <c r="B301" t="s">
        <v>688</v>
      </c>
      <c r="C301" t="s">
        <v>654</v>
      </c>
    </row>
    <row r="302" spans="1:3" hidden="1" x14ac:dyDescent="0.25">
      <c r="A302" t="s">
        <v>689</v>
      </c>
      <c r="B302" t="s">
        <v>690</v>
      </c>
      <c r="C302" t="s">
        <v>657</v>
      </c>
    </row>
    <row r="303" spans="1:3" hidden="1" x14ac:dyDescent="0.25">
      <c r="A303" t="s">
        <v>691</v>
      </c>
      <c r="B303" t="s">
        <v>692</v>
      </c>
      <c r="C303" t="s">
        <v>654</v>
      </c>
    </row>
    <row r="304" spans="1:3" hidden="1" x14ac:dyDescent="0.25">
      <c r="A304" t="s">
        <v>693</v>
      </c>
      <c r="B304" t="s">
        <v>694</v>
      </c>
      <c r="C304" t="s">
        <v>651</v>
      </c>
    </row>
    <row r="305" spans="1:3" hidden="1" x14ac:dyDescent="0.25">
      <c r="A305" t="s">
        <v>695</v>
      </c>
      <c r="B305" t="s">
        <v>696</v>
      </c>
      <c r="C305" t="s">
        <v>651</v>
      </c>
    </row>
    <row r="306" spans="1:3" hidden="1" x14ac:dyDescent="0.25">
      <c r="A306" t="s">
        <v>697</v>
      </c>
      <c r="B306" t="s">
        <v>698</v>
      </c>
      <c r="C306" t="s">
        <v>651</v>
      </c>
    </row>
    <row r="307" spans="1:3" hidden="1" x14ac:dyDescent="0.25">
      <c r="A307" t="s">
        <v>699</v>
      </c>
      <c r="B307" t="s">
        <v>700</v>
      </c>
      <c r="C307" t="s">
        <v>651</v>
      </c>
    </row>
    <row r="308" spans="1:3" hidden="1" x14ac:dyDescent="0.25">
      <c r="A308" t="s">
        <v>701</v>
      </c>
      <c r="B308" t="s">
        <v>702</v>
      </c>
      <c r="C308" t="s">
        <v>651</v>
      </c>
    </row>
    <row r="309" spans="1:3" hidden="1" x14ac:dyDescent="0.25">
      <c r="A309" t="s">
        <v>703</v>
      </c>
      <c r="B309" t="s">
        <v>704</v>
      </c>
      <c r="C309" t="s">
        <v>651</v>
      </c>
    </row>
    <row r="310" spans="1:3" hidden="1" x14ac:dyDescent="0.25">
      <c r="A310" t="s">
        <v>705</v>
      </c>
      <c r="B310" t="s">
        <v>706</v>
      </c>
      <c r="C310" t="s">
        <v>651</v>
      </c>
    </row>
    <row r="311" spans="1:3" x14ac:dyDescent="0.25">
      <c r="A311" t="s">
        <v>707</v>
      </c>
      <c r="B311" t="s">
        <v>708</v>
      </c>
      <c r="C311">
        <v>88989</v>
      </c>
    </row>
    <row r="312" spans="1:3" x14ac:dyDescent="0.25">
      <c r="A312" t="s">
        <v>709</v>
      </c>
      <c r="B312" t="s">
        <v>710</v>
      </c>
      <c r="C312">
        <v>89219</v>
      </c>
    </row>
    <row r="313" spans="1:3" x14ac:dyDescent="0.25">
      <c r="A313" t="s">
        <v>711</v>
      </c>
      <c r="B313" t="s">
        <v>712</v>
      </c>
      <c r="C313">
        <v>89577</v>
      </c>
    </row>
    <row r="314" spans="1:3" hidden="1" x14ac:dyDescent="0.25">
      <c r="A314" t="s">
        <v>713</v>
      </c>
      <c r="B314" t="s">
        <v>714</v>
      </c>
      <c r="C314">
        <v>89718</v>
      </c>
    </row>
    <row r="315" spans="1:3" hidden="1" x14ac:dyDescent="0.25">
      <c r="A315" t="s">
        <v>715</v>
      </c>
      <c r="B315" t="s">
        <v>716</v>
      </c>
      <c r="C315">
        <v>89994</v>
      </c>
    </row>
    <row r="316" spans="1:3" hidden="1" x14ac:dyDescent="0.25">
      <c r="A316" t="s">
        <v>717</v>
      </c>
      <c r="B316" t="s">
        <v>718</v>
      </c>
      <c r="C316">
        <v>90074</v>
      </c>
    </row>
    <row r="317" spans="1:3" hidden="1" x14ac:dyDescent="0.25">
      <c r="A317" t="s">
        <v>719</v>
      </c>
      <c r="B317" t="s">
        <v>720</v>
      </c>
      <c r="C317">
        <v>90209</v>
      </c>
    </row>
    <row r="318" spans="1:3" hidden="1" x14ac:dyDescent="0.25">
      <c r="A318" t="s">
        <v>721</v>
      </c>
      <c r="B318" t="s">
        <v>722</v>
      </c>
      <c r="C318">
        <v>90389</v>
      </c>
    </row>
    <row r="319" spans="1:3" hidden="1" x14ac:dyDescent="0.25">
      <c r="A319" t="s">
        <v>723</v>
      </c>
      <c r="B319" t="s">
        <v>724</v>
      </c>
      <c r="C319">
        <v>90535</v>
      </c>
    </row>
    <row r="320" spans="1:3" hidden="1" x14ac:dyDescent="0.25">
      <c r="A320" t="s">
        <v>725</v>
      </c>
      <c r="B320" t="s">
        <v>726</v>
      </c>
      <c r="C320">
        <v>90659</v>
      </c>
    </row>
    <row r="321" spans="1:3" hidden="1" x14ac:dyDescent="0.25">
      <c r="A321" t="s">
        <v>727</v>
      </c>
      <c r="B321" t="s">
        <v>728</v>
      </c>
      <c r="C321">
        <v>90763</v>
      </c>
    </row>
    <row r="322" spans="1:3" hidden="1" x14ac:dyDescent="0.25">
      <c r="A322" t="s">
        <v>729</v>
      </c>
      <c r="B322" t="s">
        <v>730</v>
      </c>
      <c r="C322">
        <v>90874</v>
      </c>
    </row>
    <row r="323" spans="1:3" hidden="1" x14ac:dyDescent="0.25">
      <c r="A323" t="s">
        <v>731</v>
      </c>
      <c r="B323" t="s">
        <v>732</v>
      </c>
      <c r="C323">
        <v>91232</v>
      </c>
    </row>
    <row r="324" spans="1:3" hidden="1" x14ac:dyDescent="0.25">
      <c r="A324" t="s">
        <v>733</v>
      </c>
      <c r="B324" t="s">
        <v>734</v>
      </c>
      <c r="C324">
        <v>91633</v>
      </c>
    </row>
    <row r="325" spans="1:3" hidden="1" x14ac:dyDescent="0.25">
      <c r="A325" t="s">
        <v>735</v>
      </c>
      <c r="B325" t="s">
        <v>736</v>
      </c>
      <c r="C325">
        <v>91771</v>
      </c>
    </row>
    <row r="326" spans="1:3" hidden="1" x14ac:dyDescent="0.25">
      <c r="A326" t="s">
        <v>737</v>
      </c>
      <c r="B326" t="s">
        <v>738</v>
      </c>
      <c r="C326">
        <v>92002</v>
      </c>
    </row>
    <row r="327" spans="1:3" hidden="1" x14ac:dyDescent="0.25">
      <c r="A327" t="s">
        <v>739</v>
      </c>
      <c r="B327" t="s">
        <v>740</v>
      </c>
      <c r="C327">
        <v>92225</v>
      </c>
    </row>
    <row r="328" spans="1:3" hidden="1" x14ac:dyDescent="0.25">
      <c r="A328" t="s">
        <v>741</v>
      </c>
      <c r="B328" t="s">
        <v>742</v>
      </c>
      <c r="C328">
        <v>92358</v>
      </c>
    </row>
    <row r="329" spans="1:3" hidden="1" x14ac:dyDescent="0.25">
      <c r="A329" t="s">
        <v>743</v>
      </c>
      <c r="B329" t="s">
        <v>744</v>
      </c>
      <c r="C329">
        <v>92722</v>
      </c>
    </row>
    <row r="330" spans="1:3" hidden="1" x14ac:dyDescent="0.25">
      <c r="A330" t="s">
        <v>745</v>
      </c>
      <c r="B330" t="s">
        <v>746</v>
      </c>
      <c r="C330">
        <v>92804</v>
      </c>
    </row>
    <row r="331" spans="1:3" hidden="1" x14ac:dyDescent="0.25">
      <c r="A331" t="s">
        <v>747</v>
      </c>
      <c r="B331" t="s">
        <v>748</v>
      </c>
      <c r="C331">
        <v>93168</v>
      </c>
    </row>
    <row r="332" spans="1:3" hidden="1" x14ac:dyDescent="0.25">
      <c r="A332" t="s">
        <v>749</v>
      </c>
      <c r="B332" t="s">
        <v>750</v>
      </c>
      <c r="C332">
        <v>93242</v>
      </c>
    </row>
    <row r="333" spans="1:3" hidden="1" x14ac:dyDescent="0.25">
      <c r="A333" t="s">
        <v>751</v>
      </c>
      <c r="B333" t="s">
        <v>752</v>
      </c>
      <c r="C333">
        <v>93276</v>
      </c>
    </row>
    <row r="334" spans="1:3" hidden="1" x14ac:dyDescent="0.25">
      <c r="A334" t="s">
        <v>753</v>
      </c>
      <c r="B334" t="s">
        <v>754</v>
      </c>
      <c r="C334">
        <v>93525</v>
      </c>
    </row>
    <row r="335" spans="1:3" hidden="1" x14ac:dyDescent="0.25">
      <c r="A335" t="s">
        <v>755</v>
      </c>
      <c r="B335" t="s">
        <v>756</v>
      </c>
      <c r="C335">
        <v>93625</v>
      </c>
    </row>
    <row r="336" spans="1:3" hidden="1" x14ac:dyDescent="0.25">
      <c r="A336" t="s">
        <v>757</v>
      </c>
      <c r="B336" t="s">
        <v>758</v>
      </c>
      <c r="C336">
        <v>0</v>
      </c>
    </row>
    <row r="337" spans="1:3" hidden="1" x14ac:dyDescent="0.25">
      <c r="A337" t="s">
        <v>759</v>
      </c>
      <c r="B337" t="s">
        <v>760</v>
      </c>
      <c r="C337">
        <v>0</v>
      </c>
    </row>
    <row r="338" spans="1:3" x14ac:dyDescent="0.25">
      <c r="A338" t="s">
        <v>761</v>
      </c>
      <c r="B338" t="s">
        <v>825</v>
      </c>
      <c r="C338">
        <v>93625</v>
      </c>
    </row>
    <row r="339" spans="1:3" x14ac:dyDescent="0.25">
      <c r="A339" t="s">
        <v>262</v>
      </c>
      <c r="B339" t="s">
        <v>826</v>
      </c>
      <c r="C339">
        <v>3759</v>
      </c>
    </row>
    <row r="340" spans="1:3" x14ac:dyDescent="0.25">
      <c r="A340" t="s">
        <v>263</v>
      </c>
      <c r="B340" t="s">
        <v>827</v>
      </c>
      <c r="C340">
        <v>0</v>
      </c>
    </row>
    <row r="341" spans="1:3" x14ac:dyDescent="0.25">
      <c r="A341" t="s">
        <v>264</v>
      </c>
      <c r="B341" t="s">
        <v>828</v>
      </c>
      <c r="C341">
        <v>877</v>
      </c>
    </row>
    <row r="342" spans="1:3" x14ac:dyDescent="0.25">
      <c r="A342" t="s">
        <v>829</v>
      </c>
      <c r="B342" t="s">
        <v>830</v>
      </c>
      <c r="C342">
        <v>262.36999999999995</v>
      </c>
    </row>
    <row r="343" spans="1:3" x14ac:dyDescent="0.25">
      <c r="A343" t="s">
        <v>831</v>
      </c>
      <c r="B343" t="s">
        <v>832</v>
      </c>
      <c r="C343" s="61">
        <v>342.04</v>
      </c>
    </row>
    <row r="344" spans="1:3" x14ac:dyDescent="0.25">
      <c r="A344" t="s">
        <v>762</v>
      </c>
      <c r="B344" t="s">
        <v>763</v>
      </c>
      <c r="C344" t="s">
        <v>651</v>
      </c>
    </row>
    <row r="345" spans="1:3" hidden="1" x14ac:dyDescent="0.25">
      <c r="A345" t="s">
        <v>764</v>
      </c>
      <c r="B345" t="s">
        <v>765</v>
      </c>
      <c r="C345" t="s">
        <v>654</v>
      </c>
    </row>
    <row r="346" spans="1:3" hidden="1" x14ac:dyDescent="0.25">
      <c r="A346" t="s">
        <v>766</v>
      </c>
      <c r="B346" t="s">
        <v>767</v>
      </c>
      <c r="C346" t="s">
        <v>657</v>
      </c>
    </row>
    <row r="347" spans="1:3" hidden="1" x14ac:dyDescent="0.25">
      <c r="A347" t="s">
        <v>768</v>
      </c>
      <c r="B347" t="s">
        <v>769</v>
      </c>
      <c r="C347" t="s">
        <v>654</v>
      </c>
    </row>
    <row r="348" spans="1:3" hidden="1" x14ac:dyDescent="0.25">
      <c r="A348" t="s">
        <v>770</v>
      </c>
      <c r="B348" t="s">
        <v>771</v>
      </c>
      <c r="C348" t="s">
        <v>651</v>
      </c>
    </row>
    <row r="349" spans="1:3" hidden="1" x14ac:dyDescent="0.25">
      <c r="A349" t="s">
        <v>772</v>
      </c>
      <c r="B349" t="s">
        <v>773</v>
      </c>
      <c r="C349" t="s">
        <v>651</v>
      </c>
    </row>
    <row r="350" spans="1:3" hidden="1" x14ac:dyDescent="0.25">
      <c r="A350" t="s">
        <v>774</v>
      </c>
      <c r="B350" t="s">
        <v>775</v>
      </c>
      <c r="C350" t="s">
        <v>666</v>
      </c>
    </row>
    <row r="351" spans="1:3" hidden="1" x14ac:dyDescent="0.25">
      <c r="A351" t="s">
        <v>776</v>
      </c>
      <c r="B351" t="s">
        <v>777</v>
      </c>
      <c r="C351" t="s">
        <v>666</v>
      </c>
    </row>
    <row r="352" spans="1:3" hidden="1" x14ac:dyDescent="0.25">
      <c r="A352" t="s">
        <v>778</v>
      </c>
      <c r="B352" t="s">
        <v>779</v>
      </c>
      <c r="C352" t="s">
        <v>666</v>
      </c>
    </row>
    <row r="353" spans="1:3" hidden="1" x14ac:dyDescent="0.25">
      <c r="A353" t="s">
        <v>780</v>
      </c>
      <c r="B353" t="s">
        <v>781</v>
      </c>
      <c r="C353" t="s">
        <v>666</v>
      </c>
    </row>
    <row r="354" spans="1:3" hidden="1" x14ac:dyDescent="0.25">
      <c r="A354" t="s">
        <v>782</v>
      </c>
      <c r="B354" t="s">
        <v>783</v>
      </c>
      <c r="C354" t="s">
        <v>651</v>
      </c>
    </row>
    <row r="355" spans="1:3" hidden="1" x14ac:dyDescent="0.25">
      <c r="A355" t="s">
        <v>784</v>
      </c>
      <c r="B355" t="s">
        <v>785</v>
      </c>
      <c r="C355" t="s">
        <v>654</v>
      </c>
    </row>
    <row r="356" spans="1:3" hidden="1" x14ac:dyDescent="0.25">
      <c r="A356" t="s">
        <v>786</v>
      </c>
      <c r="B356" t="s">
        <v>787</v>
      </c>
      <c r="C356" t="s">
        <v>657</v>
      </c>
    </row>
    <row r="357" spans="1:3" hidden="1" x14ac:dyDescent="0.25">
      <c r="A357" t="s">
        <v>788</v>
      </c>
      <c r="B357" t="s">
        <v>789</v>
      </c>
      <c r="C357" t="s">
        <v>657</v>
      </c>
    </row>
    <row r="358" spans="1:3" hidden="1" x14ac:dyDescent="0.25">
      <c r="A358" t="s">
        <v>790</v>
      </c>
      <c r="B358" t="s">
        <v>791</v>
      </c>
      <c r="C358" t="s">
        <v>657</v>
      </c>
    </row>
    <row r="359" spans="1:3" hidden="1" x14ac:dyDescent="0.25">
      <c r="A359" t="s">
        <v>792</v>
      </c>
      <c r="B359" t="s">
        <v>793</v>
      </c>
      <c r="C359" t="s">
        <v>654</v>
      </c>
    </row>
    <row r="360" spans="1:3" hidden="1" x14ac:dyDescent="0.25">
      <c r="A360" t="s">
        <v>794</v>
      </c>
      <c r="B360" t="s">
        <v>795</v>
      </c>
      <c r="C360" t="s">
        <v>651</v>
      </c>
    </row>
    <row r="361" spans="1:3" hidden="1" x14ac:dyDescent="0.25">
      <c r="A361" t="s">
        <v>796</v>
      </c>
      <c r="B361" t="s">
        <v>797</v>
      </c>
      <c r="C361" t="s">
        <v>654</v>
      </c>
    </row>
    <row r="362" spans="1:3" hidden="1" x14ac:dyDescent="0.25">
      <c r="A362" t="s">
        <v>798</v>
      </c>
      <c r="B362" t="s">
        <v>799</v>
      </c>
      <c r="C362" t="s">
        <v>657</v>
      </c>
    </row>
    <row r="363" spans="1:3" hidden="1" x14ac:dyDescent="0.25">
      <c r="A363" t="s">
        <v>800</v>
      </c>
      <c r="B363" t="s">
        <v>801</v>
      </c>
      <c r="C363" t="s">
        <v>654</v>
      </c>
    </row>
    <row r="364" spans="1:3" hidden="1" x14ac:dyDescent="0.25">
      <c r="A364" t="s">
        <v>802</v>
      </c>
      <c r="B364" t="s">
        <v>803</v>
      </c>
      <c r="C364" t="s">
        <v>651</v>
      </c>
    </row>
    <row r="365" spans="1:3" hidden="1" x14ac:dyDescent="0.25">
      <c r="A365" t="s">
        <v>804</v>
      </c>
      <c r="B365" t="s">
        <v>805</v>
      </c>
      <c r="C365" t="s">
        <v>651</v>
      </c>
    </row>
    <row r="366" spans="1:3" hidden="1" x14ac:dyDescent="0.25">
      <c r="A366" t="s">
        <v>806</v>
      </c>
      <c r="B366" t="s">
        <v>807</v>
      </c>
      <c r="C366" t="s">
        <v>651</v>
      </c>
    </row>
    <row r="367" spans="1:3" hidden="1" x14ac:dyDescent="0.25">
      <c r="A367" t="s">
        <v>808</v>
      </c>
      <c r="B367" t="s">
        <v>809</v>
      </c>
      <c r="C367" t="s">
        <v>651</v>
      </c>
    </row>
    <row r="368" spans="1:3" hidden="1" x14ac:dyDescent="0.25">
      <c r="A368" t="s">
        <v>810</v>
      </c>
      <c r="B368" t="s">
        <v>811</v>
      </c>
      <c r="C368" t="s">
        <v>651</v>
      </c>
    </row>
    <row r="369" spans="1:3" hidden="1" x14ac:dyDescent="0.25">
      <c r="A369" t="s">
        <v>812</v>
      </c>
      <c r="B369" t="s">
        <v>813</v>
      </c>
      <c r="C369" t="s">
        <v>651</v>
      </c>
    </row>
    <row r="370" spans="1:3" hidden="1" x14ac:dyDescent="0.25">
      <c r="A370" t="s">
        <v>814</v>
      </c>
      <c r="B370" t="s">
        <v>815</v>
      </c>
      <c r="C370" t="s">
        <v>651</v>
      </c>
    </row>
    <row r="371" spans="1:3" x14ac:dyDescent="0.25">
      <c r="A371" t="s">
        <v>816</v>
      </c>
      <c r="B371" t="s">
        <v>833</v>
      </c>
      <c r="C371">
        <v>4</v>
      </c>
    </row>
    <row r="372" spans="1:3" x14ac:dyDescent="0.25">
      <c r="A372" t="s">
        <v>817</v>
      </c>
      <c r="B372" t="s">
        <v>834</v>
      </c>
      <c r="C372">
        <v>6</v>
      </c>
    </row>
    <row r="373" spans="1:3" x14ac:dyDescent="0.25">
      <c r="A373" t="s">
        <v>818</v>
      </c>
      <c r="B373" t="s">
        <v>835</v>
      </c>
      <c r="C373">
        <v>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9"/>
  <sheetViews>
    <sheetView tabSelected="1" topLeftCell="B2" zoomScale="75" zoomScaleNormal="75" workbookViewId="0">
      <selection activeCell="P12" sqref="P12"/>
    </sheetView>
  </sheetViews>
  <sheetFormatPr baseColWidth="10" defaultRowHeight="15" x14ac:dyDescent="0.25"/>
  <cols>
    <col min="2" max="3" width="7.7109375" style="3" customWidth="1"/>
    <col min="4" max="4" width="25.5703125" style="3" customWidth="1"/>
    <col min="5" max="5" width="12.5703125" style="3" customWidth="1"/>
    <col min="6" max="6" width="12.28515625" style="3" customWidth="1"/>
    <col min="7" max="7" width="11.42578125" style="3"/>
    <col min="10" max="12" width="11.5703125" style="3" customWidth="1"/>
    <col min="13" max="14" width="9.140625" customWidth="1"/>
    <col min="16" max="16" width="9.42578125" style="3" customWidth="1"/>
    <col min="17" max="18" width="17" customWidth="1"/>
    <col min="19" max="19" width="11.42578125" style="1"/>
    <col min="20" max="21" width="21.42578125" customWidth="1"/>
    <col min="22" max="22" width="19.85546875" customWidth="1"/>
  </cols>
  <sheetData>
    <row r="1" spans="1:29" ht="20.25" x14ac:dyDescent="0.3">
      <c r="A1" s="55" t="s">
        <v>58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0"/>
    </row>
    <row r="3" spans="1:29" x14ac:dyDescent="0.25">
      <c r="A3" s="2" t="s">
        <v>0</v>
      </c>
      <c r="D3" s="4" t="s">
        <v>1</v>
      </c>
      <c r="E3" s="4">
        <v>2011</v>
      </c>
    </row>
    <row r="4" spans="1:29" ht="15.75" thickBot="1" x14ac:dyDescent="0.3"/>
    <row r="5" spans="1:29" ht="15.75" thickBot="1" x14ac:dyDescent="0.3">
      <c r="A5" s="5" t="s">
        <v>2</v>
      </c>
      <c r="B5" s="6"/>
      <c r="C5" s="6"/>
      <c r="D5" s="6"/>
      <c r="E5" s="7">
        <v>88989</v>
      </c>
    </row>
    <row r="6" spans="1:29" ht="15.75" thickBot="1" x14ac:dyDescent="0.3">
      <c r="A6" s="5" t="s">
        <v>3</v>
      </c>
      <c r="B6" s="6"/>
      <c r="C6" s="6"/>
      <c r="D6" s="6"/>
      <c r="E6" s="7">
        <f>H49</f>
        <v>93625</v>
      </c>
    </row>
    <row r="7" spans="1:29" ht="15.75" thickBot="1" x14ac:dyDescent="0.3">
      <c r="E7" s="8"/>
    </row>
    <row r="8" spans="1:29" ht="15.75" thickBot="1" x14ac:dyDescent="0.3">
      <c r="A8" s="5" t="s">
        <v>4</v>
      </c>
      <c r="B8" s="6"/>
      <c r="C8" s="6"/>
      <c r="D8" s="6"/>
      <c r="E8" s="7">
        <f>SUM(E9:E11)</f>
        <v>4636</v>
      </c>
      <c r="I8" t="s">
        <v>5</v>
      </c>
      <c r="T8" t="s">
        <v>62</v>
      </c>
    </row>
    <row r="9" spans="1:29" ht="15.75" thickBot="1" x14ac:dyDescent="0.3">
      <c r="A9" s="5" t="s">
        <v>6</v>
      </c>
      <c r="B9" s="6"/>
      <c r="C9" s="6"/>
      <c r="D9" s="6"/>
      <c r="E9" s="7">
        <f>J49</f>
        <v>3759</v>
      </c>
      <c r="I9" t="s">
        <v>7</v>
      </c>
      <c r="L9" s="3">
        <f>M49</f>
        <v>262.36999999999995</v>
      </c>
      <c r="R9" s="93" t="s">
        <v>836</v>
      </c>
      <c r="T9" s="82" t="s">
        <v>63</v>
      </c>
      <c r="U9" s="83" t="s">
        <v>65</v>
      </c>
      <c r="V9" s="84"/>
      <c r="W9" s="84"/>
      <c r="X9" s="84"/>
      <c r="Y9" s="84"/>
      <c r="Z9" s="84"/>
      <c r="AA9" s="84"/>
      <c r="AB9" s="84"/>
      <c r="AC9" s="85"/>
    </row>
    <row r="10" spans="1:29" ht="15.75" thickBot="1" x14ac:dyDescent="0.3">
      <c r="A10" s="5" t="s">
        <v>8</v>
      </c>
      <c r="B10" s="6"/>
      <c r="C10" s="6"/>
      <c r="D10" s="6"/>
      <c r="E10" s="7">
        <f>K49</f>
        <v>0</v>
      </c>
      <c r="I10" t="s">
        <v>9</v>
      </c>
      <c r="L10" s="3">
        <f>L9/E8*100</f>
        <v>5.6594046591889544</v>
      </c>
      <c r="R10" s="72"/>
      <c r="T10" s="75" t="s">
        <v>64</v>
      </c>
      <c r="U10" s="76" t="s">
        <v>66</v>
      </c>
      <c r="V10" s="76"/>
      <c r="W10" s="76"/>
      <c r="X10" s="76"/>
      <c r="Y10" s="76"/>
      <c r="Z10" s="76"/>
      <c r="AA10" s="76"/>
      <c r="AB10" s="76"/>
      <c r="AC10" s="79"/>
    </row>
    <row r="11" spans="1:29" ht="15.75" thickBot="1" x14ac:dyDescent="0.3">
      <c r="A11" s="5" t="s">
        <v>10</v>
      </c>
      <c r="B11" s="6"/>
      <c r="C11" s="6"/>
      <c r="D11" s="6"/>
      <c r="E11" s="7">
        <f>L49</f>
        <v>877</v>
      </c>
      <c r="R11" s="72"/>
      <c r="T11" s="77" t="s">
        <v>67</v>
      </c>
      <c r="U11" s="78" t="s">
        <v>68</v>
      </c>
      <c r="V11" s="78"/>
      <c r="W11" s="78"/>
      <c r="X11" s="78"/>
      <c r="Y11" s="78"/>
      <c r="Z11" s="78"/>
      <c r="AA11" s="78"/>
      <c r="AB11" s="78"/>
      <c r="AC11" s="80"/>
    </row>
    <row r="12" spans="1:29" ht="15.75" thickBot="1" x14ac:dyDescent="0.3">
      <c r="E12" s="8"/>
      <c r="R12" s="72"/>
      <c r="T12" s="86" t="s">
        <v>69</v>
      </c>
      <c r="U12" s="87" t="s">
        <v>70</v>
      </c>
      <c r="V12" s="87"/>
      <c r="W12" s="87"/>
      <c r="X12" s="87"/>
      <c r="Y12" s="87"/>
      <c r="Z12" s="87"/>
      <c r="AA12" s="87"/>
      <c r="AB12" s="87"/>
      <c r="AC12" s="81"/>
    </row>
    <row r="13" spans="1:29" ht="15.75" thickBot="1" x14ac:dyDescent="0.3">
      <c r="A13" s="9" t="s">
        <v>11</v>
      </c>
      <c r="B13" s="6"/>
      <c r="C13" s="6"/>
      <c r="D13" s="6"/>
      <c r="E13" s="10">
        <v>0.3</v>
      </c>
      <c r="I13" t="s">
        <v>12</v>
      </c>
      <c r="R13" s="72"/>
      <c r="AC13" s="72"/>
    </row>
    <row r="14" spans="1:29" ht="15.75" thickBot="1" x14ac:dyDescent="0.3">
      <c r="A14" s="11" t="s">
        <v>13</v>
      </c>
      <c r="E14" s="12"/>
      <c r="I14" t="s">
        <v>14</v>
      </c>
      <c r="L14" s="13">
        <f>N49</f>
        <v>342.04</v>
      </c>
      <c r="R14" s="72"/>
      <c r="T14" s="62" t="s">
        <v>71</v>
      </c>
      <c r="U14" s="62" t="s">
        <v>72</v>
      </c>
      <c r="V14" s="63">
        <v>0</v>
      </c>
      <c r="AC14" s="72"/>
    </row>
    <row r="15" spans="1:29" ht="15.75" thickBot="1" x14ac:dyDescent="0.3">
      <c r="A15" s="9" t="s">
        <v>15</v>
      </c>
      <c r="B15" s="6"/>
      <c r="C15" s="6"/>
      <c r="D15" s="6"/>
      <c r="E15" s="10">
        <f>E9*E13</f>
        <v>1127.7</v>
      </c>
      <c r="I15" t="s">
        <v>9</v>
      </c>
      <c r="L15" s="14">
        <f>L14/E8*100</f>
        <v>7.3779119930974986</v>
      </c>
      <c r="R15" s="72"/>
      <c r="T15" s="62"/>
      <c r="U15" s="62" t="s">
        <v>73</v>
      </c>
      <c r="V15" s="63">
        <v>6</v>
      </c>
      <c r="AC15" s="72"/>
    </row>
    <row r="16" spans="1:29" ht="15.75" thickBot="1" x14ac:dyDescent="0.3">
      <c r="A16" s="9" t="s">
        <v>16</v>
      </c>
      <c r="B16" s="6"/>
      <c r="C16" s="6"/>
      <c r="D16" s="6"/>
      <c r="E16" s="10">
        <f>E10*E13</f>
        <v>0</v>
      </c>
      <c r="R16" s="72"/>
      <c r="T16" s="62"/>
      <c r="U16" s="62" t="s">
        <v>74</v>
      </c>
      <c r="V16" s="63">
        <v>12</v>
      </c>
      <c r="AC16" s="72"/>
    </row>
    <row r="17" spans="1:29" ht="15.75" thickBot="1" x14ac:dyDescent="0.3">
      <c r="A17" s="9" t="s">
        <v>17</v>
      </c>
      <c r="B17" s="6"/>
      <c r="C17" s="6"/>
      <c r="D17" s="6"/>
      <c r="E17" s="10">
        <f>E11*E13</f>
        <v>263.09999999999997</v>
      </c>
      <c r="R17" s="72"/>
      <c r="T17" s="62"/>
      <c r="U17" s="62" t="s">
        <v>75</v>
      </c>
      <c r="V17" s="63">
        <v>24</v>
      </c>
      <c r="AC17" s="72"/>
    </row>
    <row r="18" spans="1:29" x14ac:dyDescent="0.25">
      <c r="R18" s="72"/>
      <c r="AC18" s="72"/>
    </row>
    <row r="19" spans="1:29" ht="15.75" thickBot="1" x14ac:dyDescent="0.3">
      <c r="R19" s="72"/>
      <c r="AC19" s="72"/>
    </row>
    <row r="20" spans="1:29" ht="15.75" thickBot="1" x14ac:dyDescent="0.3">
      <c r="A20" s="56" t="s">
        <v>18</v>
      </c>
      <c r="B20" s="58" t="s">
        <v>19</v>
      </c>
      <c r="C20" s="59"/>
      <c r="D20" s="15" t="s">
        <v>20</v>
      </c>
      <c r="E20" s="58" t="s">
        <v>21</v>
      </c>
      <c r="F20" s="59"/>
      <c r="G20" s="60"/>
      <c r="H20" s="16" t="s">
        <v>22</v>
      </c>
      <c r="I20" s="16" t="s">
        <v>22</v>
      </c>
      <c r="J20" s="58" t="s">
        <v>23</v>
      </c>
      <c r="K20" s="59"/>
      <c r="L20" s="60"/>
      <c r="M20" s="58" t="s">
        <v>24</v>
      </c>
      <c r="N20" s="59"/>
      <c r="O20" s="17" t="s">
        <v>25</v>
      </c>
      <c r="P20" s="18" t="s">
        <v>26</v>
      </c>
      <c r="Q20" s="88" t="s">
        <v>27</v>
      </c>
      <c r="R20" s="94"/>
      <c r="T20" t="s">
        <v>59</v>
      </c>
      <c r="U20" t="s">
        <v>60</v>
      </c>
      <c r="V20" t="s">
        <v>61</v>
      </c>
      <c r="AC20" s="72"/>
    </row>
    <row r="21" spans="1:29" ht="15.75" thickBot="1" x14ac:dyDescent="0.3">
      <c r="A21" s="57"/>
      <c r="B21" s="19" t="s">
        <v>28</v>
      </c>
      <c r="C21" s="20" t="s">
        <v>29</v>
      </c>
      <c r="D21" s="21"/>
      <c r="E21" s="19" t="s">
        <v>34</v>
      </c>
      <c r="F21" s="19" t="s">
        <v>30</v>
      </c>
      <c r="G21" s="19" t="s">
        <v>31</v>
      </c>
      <c r="H21" s="19" t="s">
        <v>32</v>
      </c>
      <c r="I21" s="19" t="s">
        <v>33</v>
      </c>
      <c r="J21" s="19" t="s">
        <v>34</v>
      </c>
      <c r="K21" s="19" t="s">
        <v>30</v>
      </c>
      <c r="L21" s="19" t="s">
        <v>31</v>
      </c>
      <c r="M21" s="19" t="s">
        <v>35</v>
      </c>
      <c r="N21" s="20" t="s">
        <v>36</v>
      </c>
      <c r="O21" s="22"/>
      <c r="P21" s="23" t="s">
        <v>36</v>
      </c>
      <c r="Q21" s="89"/>
      <c r="R21" s="72"/>
      <c r="AC21" s="72"/>
    </row>
    <row r="22" spans="1:29" x14ac:dyDescent="0.25">
      <c r="A22" s="24">
        <v>40544</v>
      </c>
      <c r="B22" s="25">
        <v>0</v>
      </c>
      <c r="C22" s="25">
        <v>0.66666666666666663</v>
      </c>
      <c r="D22" s="67" t="s">
        <v>44</v>
      </c>
      <c r="E22" s="70"/>
      <c r="F22" s="70"/>
      <c r="G22" s="70" t="s">
        <v>37</v>
      </c>
      <c r="H22" s="26">
        <f>E5</f>
        <v>88989</v>
      </c>
      <c r="I22" s="26">
        <v>89219</v>
      </c>
      <c r="J22" s="26">
        <f>IF(E22="x",I22-H22,0)</f>
        <v>0</v>
      </c>
      <c r="K22" s="26">
        <f>IF(F22="x",I22-H22,0)</f>
        <v>0</v>
      </c>
      <c r="L22" s="26">
        <f>IF(G22="x",I22-H22,0)</f>
        <v>230</v>
      </c>
      <c r="M22" s="26"/>
      <c r="N22" s="27"/>
      <c r="O22" s="26"/>
      <c r="P22" s="28"/>
      <c r="Q22" s="90"/>
      <c r="R22" s="95" t="str">
        <f>AC22</f>
        <v>0,00 €</v>
      </c>
      <c r="T22" s="66" t="str">
        <f t="shared" ref="T22:T45" si="0">IF(ISNUMBER(SEARCH("Wohnort -",D22)),"Abfahrt ja","Abfahrt nein")</f>
        <v>Abfahrt nein</v>
      </c>
      <c r="U22" s="66" t="str">
        <f>IF(ISNUMBER(SEARCH("- Wohnort",D22)),"Ankunft ja","Ankunft nein")</f>
        <v>Ankunft ja</v>
      </c>
      <c r="V22" s="69" t="str">
        <f t="shared" ref="V22" si="1">IF(ISNUMBER(SEARCH("x",E22)),"ja","nein")</f>
        <v>nein</v>
      </c>
      <c r="X22" s="51">
        <f t="shared" ref="X22" si="2">IF(AND(T22="Abfahrt ja",U22="Ankunft nein",V22="ja"),1-B22,0)*24</f>
        <v>0</v>
      </c>
      <c r="Y22" s="52">
        <f t="shared" ref="Y22:Y39" si="3">IF(AND(T22="Abfahrt nein",U22="Ankunft nein",V22="ja"),1,0)*24</f>
        <v>0</v>
      </c>
      <c r="Z22" s="54">
        <f>IF(AND(T22="Abfahrt nein",U22="Ankunft ja",V22="ja"),C22,0)*24</f>
        <v>0</v>
      </c>
      <c r="AA22" s="53">
        <f>IF(AND(T22="Abfahrt ja",U22="Ankunft ja",V22="ja"),C22-B22,0)*24</f>
        <v>0</v>
      </c>
      <c r="AC22" s="73" t="str">
        <f>IF(X22&gt;8&lt;=14,"6,00 €",IF(AND(X22&gt;=14,X22&lt;24),"12,00 €",IF(X22&gt;=24,"24,00 €",IF(Y22&gt;=24,"24,00 €",IF(Z22&gt;8&lt;=14,"6,00 €",IF(AND(Z22&gt;=14,Z22&lt;24),"12,00 €",IF(Z22&gt;=24,"24,00 €",IF(AND(AA22&gt;8,AA22&lt;=14),"6,00 €",IF(AA22&gt;14&lt;=24,"12,00 €",IF(AA22&gt;=24,"24,00 €","0,00 €"))))))))))</f>
        <v>0,00 €</v>
      </c>
    </row>
    <row r="23" spans="1:29" x14ac:dyDescent="0.25">
      <c r="A23" s="29">
        <v>40546</v>
      </c>
      <c r="B23" s="30">
        <v>0.33333333333333331</v>
      </c>
      <c r="C23" s="30">
        <v>0.89583333333333337</v>
      </c>
      <c r="D23" s="68" t="s">
        <v>39</v>
      </c>
      <c r="E23" s="71" t="s">
        <v>37</v>
      </c>
      <c r="F23" s="71"/>
      <c r="G23" s="71"/>
      <c r="H23" s="32">
        <f t="shared" ref="H23:H45" si="4">I22</f>
        <v>89219</v>
      </c>
      <c r="I23" s="32">
        <v>89577</v>
      </c>
      <c r="J23" s="31">
        <f t="shared" ref="J23:J45" si="5">IF(E23="x",I23-H23,0)</f>
        <v>358</v>
      </c>
      <c r="K23" s="31">
        <f t="shared" ref="K23:K45" si="6">IF(F23="x",I23-H23,0)</f>
        <v>0</v>
      </c>
      <c r="L23" s="31">
        <f t="shared" ref="L23:L45" si="7">IF(G23="x",I23-H23,0)</f>
        <v>0</v>
      </c>
      <c r="M23" s="32">
        <v>32.29</v>
      </c>
      <c r="N23" s="33">
        <v>40.01</v>
      </c>
      <c r="O23" s="32"/>
      <c r="P23" s="34"/>
      <c r="Q23" s="91"/>
      <c r="R23" s="95" t="str">
        <f t="shared" ref="R23:R48" si="8">AC23</f>
        <v>12,00 €</v>
      </c>
      <c r="T23" s="66" t="str">
        <f t="shared" si="0"/>
        <v>Abfahrt ja</v>
      </c>
      <c r="U23" s="66" t="str">
        <f t="shared" ref="U23:U45" si="9">IF(ISNUMBER(SEARCH("- Wohnort",D23)),"Ankunft ja","Ankunft nein")</f>
        <v>Ankunft nein</v>
      </c>
      <c r="V23" s="69" t="str">
        <f t="shared" ref="V23:V45" si="10">IF(ISNUMBER(SEARCH("x",E23)),"ja","nein")</f>
        <v>ja</v>
      </c>
      <c r="X23" s="51">
        <f>IF(AND(T23="Abfahrt ja",U23="Ankunft nein",V23="ja"),1-B23,0)*24</f>
        <v>16</v>
      </c>
      <c r="Y23" s="52">
        <f t="shared" si="3"/>
        <v>0</v>
      </c>
      <c r="Z23" s="54">
        <f t="shared" ref="Z23:Z45" si="11">IF(AND(T23="Abfahrt nein",U23="Ankunft ja",V23="ja"),C23,0)*24</f>
        <v>0</v>
      </c>
      <c r="AA23" s="53">
        <f t="shared" ref="AA23:AA45" si="12">IF(AND(T23="Abfahrt ja",U23="Ankunft ja",V23="ja"),C23-B23,0)*24</f>
        <v>0</v>
      </c>
      <c r="AC23" s="73" t="str">
        <f t="shared" ref="AC23:AC30" si="13">IF(X23&gt;8&lt;=14,"6,00 €",IF(AND(X23&gt;=14,X23&lt;24),"12,00 €",IF(X23&gt;=24,"24,00 €",IF(Y23&gt;=24,"24,00 €",IF(Z23&gt;8&lt;=14,"6,00 €",IF(AND(Z23&gt;=14,Z23&lt;24),"12,00 €",IF(Z23&gt;=24,"24,00 €",IF(AND(AA23&gt;8,AA23&lt;=14),"6,00 €",IF(AA23&gt;14&lt;=24,"12,00 €",IF(AA23&gt;=24,"24,00 €","0,00 €"))))))))))</f>
        <v>12,00 €</v>
      </c>
    </row>
    <row r="24" spans="1:29" x14ac:dyDescent="0.25">
      <c r="A24" s="35">
        <v>40547</v>
      </c>
      <c r="B24" s="36">
        <v>0.33333333333333331</v>
      </c>
      <c r="C24" s="36">
        <v>0.83333333333333337</v>
      </c>
      <c r="D24" s="26" t="s">
        <v>40</v>
      </c>
      <c r="E24" s="37" t="s">
        <v>37</v>
      </c>
      <c r="F24" s="37"/>
      <c r="G24" s="37"/>
      <c r="H24" s="37">
        <f t="shared" si="4"/>
        <v>89577</v>
      </c>
      <c r="I24" s="37">
        <v>89718</v>
      </c>
      <c r="J24" s="26">
        <f t="shared" si="5"/>
        <v>141</v>
      </c>
      <c r="K24" s="26">
        <f t="shared" si="6"/>
        <v>0</v>
      </c>
      <c r="L24" s="26">
        <f t="shared" si="7"/>
        <v>0</v>
      </c>
      <c r="M24" s="37"/>
      <c r="N24" s="38"/>
      <c r="O24" s="37"/>
      <c r="P24" s="39"/>
      <c r="Q24" s="92"/>
      <c r="R24" s="95" t="str">
        <f t="shared" si="8"/>
        <v>24,00 €</v>
      </c>
      <c r="T24" t="str">
        <f t="shared" si="0"/>
        <v>Abfahrt nein</v>
      </c>
      <c r="U24" t="str">
        <f t="shared" si="9"/>
        <v>Ankunft nein</v>
      </c>
      <c r="V24" s="3" t="str">
        <f t="shared" si="10"/>
        <v>ja</v>
      </c>
      <c r="X24" s="51">
        <f t="shared" ref="X24:X45" si="14">IF(AND(T24="Abfahrt ja",U24="Ankunft nein",V24="ja"),1-B24,0)*24</f>
        <v>0</v>
      </c>
      <c r="Y24" s="52">
        <f t="shared" si="3"/>
        <v>24</v>
      </c>
      <c r="Z24" s="54">
        <f t="shared" si="11"/>
        <v>0</v>
      </c>
      <c r="AA24" s="53">
        <f t="shared" si="12"/>
        <v>0</v>
      </c>
      <c r="AC24" s="73" t="str">
        <f t="shared" si="13"/>
        <v>24,00 €</v>
      </c>
    </row>
    <row r="25" spans="1:29" x14ac:dyDescent="0.25">
      <c r="A25" s="29">
        <v>40548</v>
      </c>
      <c r="B25" s="30">
        <v>0.33333333333333331</v>
      </c>
      <c r="C25" s="30">
        <v>0.91666666666666663</v>
      </c>
      <c r="D25" s="31" t="s">
        <v>41</v>
      </c>
      <c r="E25" s="32" t="s">
        <v>37</v>
      </c>
      <c r="F25" s="32"/>
      <c r="G25" s="32"/>
      <c r="H25" s="32">
        <f t="shared" si="4"/>
        <v>89718</v>
      </c>
      <c r="I25" s="32">
        <v>89994</v>
      </c>
      <c r="J25" s="31">
        <f t="shared" si="5"/>
        <v>276</v>
      </c>
      <c r="K25" s="31">
        <f t="shared" si="6"/>
        <v>0</v>
      </c>
      <c r="L25" s="31">
        <f t="shared" si="7"/>
        <v>0</v>
      </c>
      <c r="M25" s="32"/>
      <c r="N25" s="33"/>
      <c r="O25" s="32"/>
      <c r="P25" s="34"/>
      <c r="Q25" s="91"/>
      <c r="R25" s="95" t="str">
        <f t="shared" si="8"/>
        <v>12,00 €</v>
      </c>
      <c r="T25" t="str">
        <f t="shared" si="0"/>
        <v>Abfahrt nein</v>
      </c>
      <c r="U25" t="str">
        <f t="shared" si="9"/>
        <v>Ankunft ja</v>
      </c>
      <c r="V25" s="3" t="str">
        <f t="shared" si="10"/>
        <v>ja</v>
      </c>
      <c r="X25" s="51">
        <f t="shared" si="14"/>
        <v>0</v>
      </c>
      <c r="Y25" s="52">
        <f t="shared" si="3"/>
        <v>0</v>
      </c>
      <c r="Z25" s="54">
        <f t="shared" si="11"/>
        <v>22</v>
      </c>
      <c r="AA25" s="53">
        <f t="shared" si="12"/>
        <v>0</v>
      </c>
      <c r="AC25" s="73" t="str">
        <f t="shared" si="13"/>
        <v>12,00 €</v>
      </c>
    </row>
    <row r="26" spans="1:29" x14ac:dyDescent="0.25">
      <c r="A26" s="35">
        <v>40550</v>
      </c>
      <c r="B26" s="36">
        <v>0.29166666666666669</v>
      </c>
      <c r="C26" s="36">
        <v>0.54166666666666663</v>
      </c>
      <c r="D26" s="26" t="s">
        <v>43</v>
      </c>
      <c r="E26" s="37"/>
      <c r="F26" s="37"/>
      <c r="G26" s="37" t="s">
        <v>37</v>
      </c>
      <c r="H26" s="37">
        <f t="shared" si="4"/>
        <v>89994</v>
      </c>
      <c r="I26" s="37">
        <v>90074</v>
      </c>
      <c r="J26" s="26">
        <f t="shared" si="5"/>
        <v>0</v>
      </c>
      <c r="K26" s="26">
        <f t="shared" si="6"/>
        <v>0</v>
      </c>
      <c r="L26" s="26">
        <f t="shared" si="7"/>
        <v>80</v>
      </c>
      <c r="M26" s="37">
        <v>18.95</v>
      </c>
      <c r="N26" s="38">
        <v>25</v>
      </c>
      <c r="O26" s="37"/>
      <c r="P26" s="39"/>
      <c r="Q26" s="92"/>
      <c r="R26" s="95" t="str">
        <f t="shared" si="8"/>
        <v>0,00 €</v>
      </c>
      <c r="T26" t="str">
        <f t="shared" si="0"/>
        <v>Abfahrt ja</v>
      </c>
      <c r="U26" t="str">
        <f t="shared" si="9"/>
        <v>Ankunft ja</v>
      </c>
      <c r="V26" s="3" t="str">
        <f t="shared" si="10"/>
        <v>nein</v>
      </c>
      <c r="X26" s="51">
        <f t="shared" si="14"/>
        <v>0</v>
      </c>
      <c r="Y26" s="52">
        <f t="shared" si="3"/>
        <v>0</v>
      </c>
      <c r="Z26" s="54">
        <f t="shared" si="11"/>
        <v>0</v>
      </c>
      <c r="AA26" s="53">
        <f t="shared" si="12"/>
        <v>0</v>
      </c>
      <c r="AC26" s="73" t="str">
        <f t="shared" si="13"/>
        <v>0,00 €</v>
      </c>
    </row>
    <row r="27" spans="1:29" x14ac:dyDescent="0.25">
      <c r="A27" s="29">
        <v>40551</v>
      </c>
      <c r="B27" s="30">
        <v>0.375</v>
      </c>
      <c r="C27" s="30">
        <v>0.625</v>
      </c>
      <c r="D27" s="31" t="s">
        <v>42</v>
      </c>
      <c r="E27" s="32" t="s">
        <v>37</v>
      </c>
      <c r="F27" s="32"/>
      <c r="G27" s="32"/>
      <c r="H27" s="32">
        <f t="shared" si="4"/>
        <v>90074</v>
      </c>
      <c r="I27" s="32">
        <v>90209</v>
      </c>
      <c r="J27" s="31">
        <f t="shared" si="5"/>
        <v>135</v>
      </c>
      <c r="K27" s="31">
        <f t="shared" si="6"/>
        <v>0</v>
      </c>
      <c r="L27" s="31">
        <f t="shared" si="7"/>
        <v>0</v>
      </c>
      <c r="M27" s="32"/>
      <c r="N27" s="33"/>
      <c r="O27" s="32"/>
      <c r="P27" s="34"/>
      <c r="Q27" s="91"/>
      <c r="R27" s="95" t="str">
        <f t="shared" si="8"/>
        <v>0,00 €</v>
      </c>
      <c r="T27" t="str">
        <f t="shared" si="0"/>
        <v>Abfahrt ja</v>
      </c>
      <c r="U27" t="str">
        <f t="shared" si="9"/>
        <v>Ankunft ja</v>
      </c>
      <c r="V27" s="3" t="str">
        <f t="shared" si="10"/>
        <v>ja</v>
      </c>
      <c r="X27" s="51">
        <f t="shared" si="14"/>
        <v>0</v>
      </c>
      <c r="Y27" s="52">
        <f t="shared" si="3"/>
        <v>0</v>
      </c>
      <c r="Z27" s="54">
        <f t="shared" si="11"/>
        <v>0</v>
      </c>
      <c r="AA27" s="53">
        <f t="shared" si="12"/>
        <v>6</v>
      </c>
      <c r="AC27" s="73" t="str">
        <f t="shared" si="13"/>
        <v>0,00 €</v>
      </c>
    </row>
    <row r="28" spans="1:29" x14ac:dyDescent="0.25">
      <c r="A28" s="35">
        <v>40553</v>
      </c>
      <c r="B28" s="36">
        <v>0.35416666666666669</v>
      </c>
      <c r="C28" s="36">
        <v>0.75</v>
      </c>
      <c r="D28" s="26" t="s">
        <v>45</v>
      </c>
      <c r="E28" s="37" t="s">
        <v>37</v>
      </c>
      <c r="F28" s="37"/>
      <c r="G28" s="37"/>
      <c r="H28" s="37">
        <f t="shared" si="4"/>
        <v>90209</v>
      </c>
      <c r="I28" s="37">
        <v>90389</v>
      </c>
      <c r="J28" s="26">
        <f t="shared" si="5"/>
        <v>180</v>
      </c>
      <c r="K28" s="26">
        <f t="shared" si="6"/>
        <v>0</v>
      </c>
      <c r="L28" s="26">
        <f t="shared" si="7"/>
        <v>0</v>
      </c>
      <c r="M28" s="37"/>
      <c r="N28" s="38"/>
      <c r="O28" s="37"/>
      <c r="P28" s="39"/>
      <c r="Q28" s="92"/>
      <c r="R28" s="95" t="str">
        <f t="shared" si="8"/>
        <v>6,00 €</v>
      </c>
      <c r="T28" t="str">
        <f t="shared" si="0"/>
        <v>Abfahrt ja</v>
      </c>
      <c r="U28" t="str">
        <f t="shared" si="9"/>
        <v>Ankunft ja</v>
      </c>
      <c r="V28" s="3" t="str">
        <f t="shared" si="10"/>
        <v>ja</v>
      </c>
      <c r="X28" s="51">
        <f t="shared" si="14"/>
        <v>0</v>
      </c>
      <c r="Y28" s="52">
        <f t="shared" si="3"/>
        <v>0</v>
      </c>
      <c r="Z28" s="54">
        <f t="shared" si="11"/>
        <v>0</v>
      </c>
      <c r="AA28" s="53">
        <f t="shared" si="12"/>
        <v>9.5</v>
      </c>
      <c r="AC28" s="73" t="str">
        <f t="shared" si="13"/>
        <v>6,00 €</v>
      </c>
    </row>
    <row r="29" spans="1:29" x14ac:dyDescent="0.25">
      <c r="A29" s="29">
        <v>40554</v>
      </c>
      <c r="B29" s="30">
        <v>0.375</v>
      </c>
      <c r="C29" s="30">
        <v>0.77083333333333337</v>
      </c>
      <c r="D29" s="31" t="s">
        <v>47</v>
      </c>
      <c r="E29" s="32" t="s">
        <v>37</v>
      </c>
      <c r="F29" s="32"/>
      <c r="G29" s="32"/>
      <c r="H29" s="32">
        <f t="shared" si="4"/>
        <v>90389</v>
      </c>
      <c r="I29" s="32">
        <v>90535</v>
      </c>
      <c r="J29" s="31">
        <f t="shared" si="5"/>
        <v>146</v>
      </c>
      <c r="K29" s="31">
        <f t="shared" si="6"/>
        <v>0</v>
      </c>
      <c r="L29" s="31">
        <f t="shared" si="7"/>
        <v>0</v>
      </c>
      <c r="M29" s="32">
        <v>22.24</v>
      </c>
      <c r="N29" s="33">
        <v>30</v>
      </c>
      <c r="O29" s="32"/>
      <c r="P29" s="34"/>
      <c r="Q29" s="91"/>
      <c r="R29" s="95" t="str">
        <f t="shared" si="8"/>
        <v>6,00 €</v>
      </c>
      <c r="T29" t="str">
        <f t="shared" si="0"/>
        <v>Abfahrt ja</v>
      </c>
      <c r="U29" t="str">
        <f t="shared" si="9"/>
        <v>Ankunft ja</v>
      </c>
      <c r="V29" s="3" t="str">
        <f t="shared" si="10"/>
        <v>ja</v>
      </c>
      <c r="X29" s="51">
        <f t="shared" si="14"/>
        <v>0</v>
      </c>
      <c r="Y29" s="52">
        <f t="shared" si="3"/>
        <v>0</v>
      </c>
      <c r="Z29" s="54">
        <f t="shared" si="11"/>
        <v>0</v>
      </c>
      <c r="AA29" s="53">
        <f t="shared" si="12"/>
        <v>9.5</v>
      </c>
      <c r="AC29" s="73" t="str">
        <f t="shared" si="13"/>
        <v>6,00 €</v>
      </c>
    </row>
    <row r="30" spans="1:29" x14ac:dyDescent="0.25">
      <c r="A30" s="35">
        <v>40555</v>
      </c>
      <c r="B30" s="36">
        <v>0.33333333333333331</v>
      </c>
      <c r="C30" s="36">
        <v>0.79166666666666663</v>
      </c>
      <c r="D30" s="26" t="s">
        <v>42</v>
      </c>
      <c r="E30" s="37" t="s">
        <v>37</v>
      </c>
      <c r="F30" s="37"/>
      <c r="G30" s="37"/>
      <c r="H30" s="37">
        <f t="shared" si="4"/>
        <v>90535</v>
      </c>
      <c r="I30" s="37">
        <v>90659</v>
      </c>
      <c r="J30" s="26">
        <f t="shared" si="5"/>
        <v>124</v>
      </c>
      <c r="K30" s="26">
        <f t="shared" si="6"/>
        <v>0</v>
      </c>
      <c r="L30" s="26">
        <f t="shared" si="7"/>
        <v>0</v>
      </c>
      <c r="M30" s="37"/>
      <c r="N30" s="38"/>
      <c r="O30" s="37"/>
      <c r="P30" s="39"/>
      <c r="Q30" s="92"/>
      <c r="R30" s="95" t="str">
        <f t="shared" si="8"/>
        <v>6,00 €</v>
      </c>
      <c r="T30" t="str">
        <f t="shared" si="0"/>
        <v>Abfahrt ja</v>
      </c>
      <c r="U30" t="str">
        <f t="shared" si="9"/>
        <v>Ankunft ja</v>
      </c>
      <c r="V30" s="3" t="str">
        <f t="shared" si="10"/>
        <v>ja</v>
      </c>
      <c r="X30" s="51">
        <f t="shared" si="14"/>
        <v>0</v>
      </c>
      <c r="Y30" s="52">
        <f t="shared" si="3"/>
        <v>0</v>
      </c>
      <c r="Z30" s="54">
        <f t="shared" si="11"/>
        <v>0</v>
      </c>
      <c r="AA30" s="53">
        <f t="shared" si="12"/>
        <v>11</v>
      </c>
      <c r="AC30" s="73" t="str">
        <f t="shared" si="13"/>
        <v>6,00 €</v>
      </c>
    </row>
    <row r="31" spans="1:29" x14ac:dyDescent="0.25">
      <c r="A31" s="29">
        <v>40556</v>
      </c>
      <c r="B31" s="30">
        <v>0.29166666666666669</v>
      </c>
      <c r="C31" s="30">
        <v>0.77083333333333337</v>
      </c>
      <c r="D31" s="31" t="s">
        <v>46</v>
      </c>
      <c r="E31" s="32" t="s">
        <v>37</v>
      </c>
      <c r="F31" s="32"/>
      <c r="G31" s="32"/>
      <c r="H31" s="32">
        <f t="shared" si="4"/>
        <v>90659</v>
      </c>
      <c r="I31" s="32">
        <v>90763</v>
      </c>
      <c r="J31" s="31">
        <f t="shared" si="5"/>
        <v>104</v>
      </c>
      <c r="K31" s="31">
        <f t="shared" si="6"/>
        <v>0</v>
      </c>
      <c r="L31" s="31">
        <f t="shared" si="7"/>
        <v>0</v>
      </c>
      <c r="M31" s="32"/>
      <c r="N31" s="33"/>
      <c r="O31" s="32"/>
      <c r="P31" s="34"/>
      <c r="Q31" s="91"/>
      <c r="R31" s="95" t="str">
        <f t="shared" si="8"/>
        <v>6,00 €</v>
      </c>
      <c r="T31" t="str">
        <f t="shared" si="0"/>
        <v>Abfahrt ja</v>
      </c>
      <c r="U31" t="str">
        <f t="shared" si="9"/>
        <v>Ankunft ja</v>
      </c>
      <c r="V31" s="3" t="str">
        <f t="shared" si="10"/>
        <v>ja</v>
      </c>
      <c r="X31" s="51">
        <f t="shared" si="14"/>
        <v>0</v>
      </c>
      <c r="Y31" s="52">
        <f t="shared" si="3"/>
        <v>0</v>
      </c>
      <c r="Z31" s="54">
        <f t="shared" si="11"/>
        <v>0</v>
      </c>
      <c r="AA31" s="53">
        <f t="shared" si="12"/>
        <v>11.5</v>
      </c>
      <c r="AC31" s="73" t="str">
        <f>IF(X31&gt;8&lt;=14,"6,00 €",IF(AND(X31&gt;=14,X31&lt;24),"12,00 €",IF(X31&gt;=24,"24,00 €",IF(Y31&gt;=24,"24,00 €",IF(Z31&gt;8&lt;=14,"6,00 €",IF(AND(Z31&gt;=14,Z31&lt;24),"12,00 €",IF(Z31&gt;=24,"24,00 €",IF(AND(AA31&gt;8,AA31&lt;=14),"6,00 €",IF(AA31&gt;14&lt;=24,"12,00 €",IF(AA31&gt;=24,"24,00 €","0,00 €"))))))))))</f>
        <v>6,00 €</v>
      </c>
    </row>
    <row r="32" spans="1:29" x14ac:dyDescent="0.25">
      <c r="A32" s="35">
        <v>40558</v>
      </c>
      <c r="B32" s="36">
        <v>0.54166666666666663</v>
      </c>
      <c r="C32" s="36">
        <v>0.75</v>
      </c>
      <c r="D32" s="26" t="s">
        <v>42</v>
      </c>
      <c r="E32" s="37"/>
      <c r="F32" s="37"/>
      <c r="G32" s="37" t="s">
        <v>37</v>
      </c>
      <c r="H32" s="37">
        <f t="shared" si="4"/>
        <v>90763</v>
      </c>
      <c r="I32" s="37">
        <v>90874</v>
      </c>
      <c r="J32" s="26">
        <f t="shared" si="5"/>
        <v>0</v>
      </c>
      <c r="K32" s="26">
        <f t="shared" si="6"/>
        <v>0</v>
      </c>
      <c r="L32" s="26">
        <f t="shared" si="7"/>
        <v>111</v>
      </c>
      <c r="M32" s="37">
        <v>21.92</v>
      </c>
      <c r="N32" s="38">
        <v>30.01</v>
      </c>
      <c r="O32" s="37"/>
      <c r="P32" s="39"/>
      <c r="Q32" s="92"/>
      <c r="R32" s="95" t="str">
        <f t="shared" si="8"/>
        <v>0,00 €</v>
      </c>
      <c r="T32" t="str">
        <f t="shared" si="0"/>
        <v>Abfahrt ja</v>
      </c>
      <c r="U32" t="str">
        <f t="shared" si="9"/>
        <v>Ankunft ja</v>
      </c>
      <c r="V32" s="3" t="str">
        <f t="shared" si="10"/>
        <v>nein</v>
      </c>
      <c r="X32" s="51">
        <f t="shared" si="14"/>
        <v>0</v>
      </c>
      <c r="Y32" s="52">
        <f t="shared" si="3"/>
        <v>0</v>
      </c>
      <c r="Z32" s="54">
        <f t="shared" si="11"/>
        <v>0</v>
      </c>
      <c r="AA32" s="53">
        <f t="shared" si="12"/>
        <v>0</v>
      </c>
      <c r="AC32" s="73" t="str">
        <f t="shared" ref="AC32:AC45" si="15">IF(X32&gt;8&lt;=14,"6,00 €",IF(AND(X32&gt;=14,X32&lt;24),"12,00 €",IF(X32&gt;=24,"24,00 €",IF(Y32&gt;=24,"24,00 €",IF(Z32&gt;8&lt;=14,"6,00 €",IF(AND(Z32&gt;=14,Z32&lt;24),"12,00 €",IF(Z32&gt;=24,"24,00 €",IF(AND(AA32&gt;8,AA32&lt;=14),"6,00 €",IF(AA32&gt;14&lt;=24,"12,00 €",IF(AA32&gt;=24,"24,00 €","0,00 €"))))))))))</f>
        <v>0,00 €</v>
      </c>
    </row>
    <row r="33" spans="1:29" x14ac:dyDescent="0.25">
      <c r="A33" s="29">
        <v>40560</v>
      </c>
      <c r="B33" s="30">
        <v>0.33333333333333331</v>
      </c>
      <c r="C33" s="30">
        <v>0.875</v>
      </c>
      <c r="D33" s="40" t="s">
        <v>38</v>
      </c>
      <c r="E33" s="32" t="s">
        <v>37</v>
      </c>
      <c r="F33" s="32"/>
      <c r="G33" s="32"/>
      <c r="H33" s="32">
        <f t="shared" si="4"/>
        <v>90874</v>
      </c>
      <c r="I33" s="32">
        <v>91232</v>
      </c>
      <c r="J33" s="31">
        <f t="shared" si="5"/>
        <v>358</v>
      </c>
      <c r="K33" s="31">
        <f t="shared" si="6"/>
        <v>0</v>
      </c>
      <c r="L33" s="31">
        <f t="shared" si="7"/>
        <v>0</v>
      </c>
      <c r="M33" s="32">
        <v>18.399999999999999</v>
      </c>
      <c r="N33" s="33">
        <v>25.01</v>
      </c>
      <c r="O33" s="32"/>
      <c r="P33" s="34"/>
      <c r="Q33" s="91"/>
      <c r="R33" s="95" t="str">
        <f t="shared" si="8"/>
        <v>12,00 €</v>
      </c>
      <c r="T33" t="str">
        <f t="shared" si="0"/>
        <v>Abfahrt ja</v>
      </c>
      <c r="U33" t="str">
        <f t="shared" si="9"/>
        <v>Ankunft nein</v>
      </c>
      <c r="V33" s="3" t="str">
        <f t="shared" si="10"/>
        <v>ja</v>
      </c>
      <c r="X33" s="51">
        <f t="shared" si="14"/>
        <v>16</v>
      </c>
      <c r="Y33" s="52">
        <f t="shared" si="3"/>
        <v>0</v>
      </c>
      <c r="Z33" s="54">
        <f t="shared" si="11"/>
        <v>0</v>
      </c>
      <c r="AA33" s="53">
        <f t="shared" si="12"/>
        <v>0</v>
      </c>
      <c r="AC33" s="73" t="str">
        <f t="shared" si="15"/>
        <v>12,00 €</v>
      </c>
    </row>
    <row r="34" spans="1:29" x14ac:dyDescent="0.25">
      <c r="A34" s="35">
        <v>40561</v>
      </c>
      <c r="B34" s="36">
        <v>0.33333333333333331</v>
      </c>
      <c r="C34" s="36">
        <v>0.89583333333333337</v>
      </c>
      <c r="D34" s="26" t="s">
        <v>48</v>
      </c>
      <c r="E34" s="37" t="s">
        <v>37</v>
      </c>
      <c r="F34" s="37"/>
      <c r="G34" s="37"/>
      <c r="H34" s="37">
        <f t="shared" si="4"/>
        <v>91232</v>
      </c>
      <c r="I34" s="37">
        <v>91633</v>
      </c>
      <c r="J34" s="26">
        <f t="shared" si="5"/>
        <v>401</v>
      </c>
      <c r="K34" s="26">
        <f t="shared" si="6"/>
        <v>0</v>
      </c>
      <c r="L34" s="26">
        <f t="shared" si="7"/>
        <v>0</v>
      </c>
      <c r="M34" s="37">
        <v>40.659999999999997</v>
      </c>
      <c r="N34" s="38">
        <v>52</v>
      </c>
      <c r="O34" s="37"/>
      <c r="P34" s="39"/>
      <c r="Q34" s="92"/>
      <c r="R34" s="95" t="str">
        <f t="shared" si="8"/>
        <v>24,00 €</v>
      </c>
      <c r="T34" t="str">
        <f t="shared" si="0"/>
        <v>Abfahrt nein</v>
      </c>
      <c r="U34" t="str">
        <f t="shared" si="9"/>
        <v>Ankunft nein</v>
      </c>
      <c r="V34" s="3" t="str">
        <f t="shared" si="10"/>
        <v>ja</v>
      </c>
      <c r="X34" s="51">
        <f t="shared" si="14"/>
        <v>0</v>
      </c>
      <c r="Y34" s="52">
        <f t="shared" si="3"/>
        <v>24</v>
      </c>
      <c r="Z34" s="54">
        <f t="shared" si="11"/>
        <v>0</v>
      </c>
      <c r="AA34" s="53">
        <f t="shared" si="12"/>
        <v>0</v>
      </c>
      <c r="AC34" s="73" t="str">
        <f t="shared" si="15"/>
        <v>24,00 €</v>
      </c>
    </row>
    <row r="35" spans="1:29" x14ac:dyDescent="0.25">
      <c r="A35" s="29">
        <v>40562</v>
      </c>
      <c r="B35" s="30">
        <v>0.33333333333333331</v>
      </c>
      <c r="C35" s="30">
        <v>0.89583333333333337</v>
      </c>
      <c r="D35" s="40" t="s">
        <v>49</v>
      </c>
      <c r="E35" s="32" t="s">
        <v>37</v>
      </c>
      <c r="F35" s="32"/>
      <c r="G35" s="32"/>
      <c r="H35" s="32">
        <f t="shared" si="4"/>
        <v>91633</v>
      </c>
      <c r="I35" s="32">
        <v>91771</v>
      </c>
      <c r="J35" s="31">
        <f t="shared" si="5"/>
        <v>138</v>
      </c>
      <c r="K35" s="31">
        <f t="shared" si="6"/>
        <v>0</v>
      </c>
      <c r="L35" s="31">
        <f t="shared" si="7"/>
        <v>0</v>
      </c>
      <c r="M35" s="32"/>
      <c r="N35" s="33"/>
      <c r="O35" s="32"/>
      <c r="P35" s="34"/>
      <c r="Q35" s="91"/>
      <c r="R35" s="95" t="str">
        <f t="shared" si="8"/>
        <v>24,00 €</v>
      </c>
      <c r="T35" t="str">
        <f t="shared" si="0"/>
        <v>Abfahrt nein</v>
      </c>
      <c r="U35" t="str">
        <f t="shared" si="9"/>
        <v>Ankunft nein</v>
      </c>
      <c r="V35" s="3" t="str">
        <f t="shared" si="10"/>
        <v>ja</v>
      </c>
      <c r="X35" s="51">
        <f t="shared" si="14"/>
        <v>0</v>
      </c>
      <c r="Y35" s="52">
        <f t="shared" si="3"/>
        <v>24</v>
      </c>
      <c r="Z35" s="54">
        <f t="shared" si="11"/>
        <v>0</v>
      </c>
      <c r="AA35" s="53">
        <f t="shared" si="12"/>
        <v>0</v>
      </c>
      <c r="AC35" s="73" t="str">
        <f t="shared" si="15"/>
        <v>24,00 €</v>
      </c>
    </row>
    <row r="36" spans="1:29" x14ac:dyDescent="0.25">
      <c r="A36" s="35">
        <v>40563</v>
      </c>
      <c r="B36" s="36">
        <v>0.33333333333333331</v>
      </c>
      <c r="C36" s="36">
        <v>0.83333333333333337</v>
      </c>
      <c r="D36" s="26" t="s">
        <v>55</v>
      </c>
      <c r="E36" s="37" t="s">
        <v>37</v>
      </c>
      <c r="F36" s="37"/>
      <c r="G36" s="37"/>
      <c r="H36" s="37">
        <f t="shared" si="4"/>
        <v>91771</v>
      </c>
      <c r="I36" s="37">
        <v>92002</v>
      </c>
      <c r="J36" s="26">
        <f t="shared" si="5"/>
        <v>231</v>
      </c>
      <c r="K36" s="26">
        <f t="shared" si="6"/>
        <v>0</v>
      </c>
      <c r="L36" s="26">
        <f t="shared" si="7"/>
        <v>0</v>
      </c>
      <c r="M36" s="37"/>
      <c r="N36" s="38"/>
      <c r="O36" s="37"/>
      <c r="P36" s="39"/>
      <c r="Q36" s="92"/>
      <c r="R36" s="95" t="str">
        <f t="shared" si="8"/>
        <v>24,00 €</v>
      </c>
      <c r="T36" t="str">
        <f t="shared" si="0"/>
        <v>Abfahrt nein</v>
      </c>
      <c r="U36" t="str">
        <f t="shared" si="9"/>
        <v>Ankunft nein</v>
      </c>
      <c r="V36" s="3" t="str">
        <f t="shared" si="10"/>
        <v>ja</v>
      </c>
      <c r="X36" s="51">
        <f t="shared" si="14"/>
        <v>0</v>
      </c>
      <c r="Y36" s="52">
        <f t="shared" si="3"/>
        <v>24</v>
      </c>
      <c r="Z36" s="54">
        <f t="shared" si="11"/>
        <v>0</v>
      </c>
      <c r="AA36" s="53">
        <f t="shared" si="12"/>
        <v>0</v>
      </c>
      <c r="AC36" s="73" t="str">
        <f t="shared" si="15"/>
        <v>24,00 €</v>
      </c>
    </row>
    <row r="37" spans="1:29" x14ac:dyDescent="0.25">
      <c r="A37" s="29">
        <v>40564</v>
      </c>
      <c r="B37" s="30">
        <v>0.33333333333333331</v>
      </c>
      <c r="C37" s="30">
        <v>0.83333333333333337</v>
      </c>
      <c r="D37" s="40" t="s">
        <v>56</v>
      </c>
      <c r="E37" s="32" t="s">
        <v>37</v>
      </c>
      <c r="F37" s="32"/>
      <c r="G37" s="32"/>
      <c r="H37" s="32">
        <f t="shared" si="4"/>
        <v>92002</v>
      </c>
      <c r="I37" s="32">
        <v>92225</v>
      </c>
      <c r="J37" s="31">
        <f t="shared" si="5"/>
        <v>223</v>
      </c>
      <c r="K37" s="31">
        <f t="shared" si="6"/>
        <v>0</v>
      </c>
      <c r="L37" s="31">
        <f t="shared" si="7"/>
        <v>0</v>
      </c>
      <c r="M37" s="32"/>
      <c r="N37" s="33"/>
      <c r="O37" s="32"/>
      <c r="P37" s="34"/>
      <c r="Q37" s="91"/>
      <c r="R37" s="95" t="str">
        <f t="shared" si="8"/>
        <v>12,00 €</v>
      </c>
      <c r="T37" t="str">
        <f t="shared" si="0"/>
        <v>Abfahrt nein</v>
      </c>
      <c r="U37" t="str">
        <f t="shared" si="9"/>
        <v>Ankunft ja</v>
      </c>
      <c r="V37" s="3" t="str">
        <f t="shared" si="10"/>
        <v>ja</v>
      </c>
      <c r="X37" s="51">
        <f t="shared" si="14"/>
        <v>0</v>
      </c>
      <c r="Y37" s="52">
        <f t="shared" si="3"/>
        <v>0</v>
      </c>
      <c r="Z37" s="54">
        <f t="shared" si="11"/>
        <v>20</v>
      </c>
      <c r="AA37" s="53">
        <f t="shared" si="12"/>
        <v>0</v>
      </c>
      <c r="AC37" s="73" t="str">
        <f t="shared" si="15"/>
        <v>12,00 €</v>
      </c>
    </row>
    <row r="38" spans="1:29" x14ac:dyDescent="0.25">
      <c r="A38" s="35">
        <v>40565</v>
      </c>
      <c r="B38" s="36">
        <v>0.45833333333333331</v>
      </c>
      <c r="C38" s="36">
        <v>0.75</v>
      </c>
      <c r="D38" s="26" t="s">
        <v>42</v>
      </c>
      <c r="E38" s="37"/>
      <c r="F38" s="37"/>
      <c r="G38" s="37" t="s">
        <v>37</v>
      </c>
      <c r="H38" s="37">
        <f t="shared" si="4"/>
        <v>92225</v>
      </c>
      <c r="I38" s="37">
        <v>92358</v>
      </c>
      <c r="J38" s="26">
        <f t="shared" si="5"/>
        <v>0</v>
      </c>
      <c r="K38" s="26">
        <f t="shared" si="6"/>
        <v>0</v>
      </c>
      <c r="L38" s="26">
        <f t="shared" si="7"/>
        <v>133</v>
      </c>
      <c r="M38" s="37">
        <v>22.57</v>
      </c>
      <c r="N38" s="38">
        <v>30</v>
      </c>
      <c r="O38" s="37"/>
      <c r="P38" s="39">
        <v>16</v>
      </c>
      <c r="Q38" s="92"/>
      <c r="R38" s="95" t="str">
        <f t="shared" si="8"/>
        <v>0,00 €</v>
      </c>
      <c r="T38" t="str">
        <f t="shared" si="0"/>
        <v>Abfahrt ja</v>
      </c>
      <c r="U38" t="str">
        <f t="shared" si="9"/>
        <v>Ankunft ja</v>
      </c>
      <c r="V38" s="3" t="str">
        <f t="shared" si="10"/>
        <v>nein</v>
      </c>
      <c r="X38" s="51">
        <f t="shared" si="14"/>
        <v>0</v>
      </c>
      <c r="Y38" s="52">
        <f t="shared" si="3"/>
        <v>0</v>
      </c>
      <c r="Z38" s="54">
        <f t="shared" si="11"/>
        <v>0</v>
      </c>
      <c r="AA38" s="53">
        <f t="shared" si="12"/>
        <v>0</v>
      </c>
      <c r="AC38" s="73" t="str">
        <f t="shared" si="15"/>
        <v>0,00 €</v>
      </c>
    </row>
    <row r="39" spans="1:29" x14ac:dyDescent="0.25">
      <c r="A39" s="29">
        <v>40567</v>
      </c>
      <c r="B39" s="30">
        <v>0.41666666666666669</v>
      </c>
      <c r="C39" s="30">
        <v>0.91666666666666663</v>
      </c>
      <c r="D39" s="31" t="s">
        <v>50</v>
      </c>
      <c r="E39" s="32" t="s">
        <v>37</v>
      </c>
      <c r="F39" s="32"/>
      <c r="G39" s="32"/>
      <c r="H39" s="32">
        <f t="shared" si="4"/>
        <v>92358</v>
      </c>
      <c r="I39" s="32">
        <v>92722</v>
      </c>
      <c r="J39" s="31">
        <f t="shared" si="5"/>
        <v>364</v>
      </c>
      <c r="K39" s="31">
        <f t="shared" si="6"/>
        <v>0</v>
      </c>
      <c r="L39" s="31">
        <f t="shared" si="7"/>
        <v>0</v>
      </c>
      <c r="M39" s="32">
        <v>43.45</v>
      </c>
      <c r="N39" s="33">
        <v>56.01</v>
      </c>
      <c r="O39" s="32"/>
      <c r="P39" s="34"/>
      <c r="Q39" s="91"/>
      <c r="R39" s="95" t="str">
        <f t="shared" si="8"/>
        <v>12,00 €</v>
      </c>
      <c r="T39" t="str">
        <f t="shared" si="0"/>
        <v>Abfahrt ja</v>
      </c>
      <c r="U39" t="str">
        <f t="shared" si="9"/>
        <v>Ankunft nein</v>
      </c>
      <c r="V39" s="3" t="str">
        <f t="shared" si="10"/>
        <v>ja</v>
      </c>
      <c r="X39" s="51">
        <f t="shared" si="14"/>
        <v>13.999999999999998</v>
      </c>
      <c r="Y39" s="52">
        <f t="shared" si="3"/>
        <v>0</v>
      </c>
      <c r="Z39" s="54">
        <f t="shared" si="11"/>
        <v>0</v>
      </c>
      <c r="AA39" s="53">
        <f t="shared" si="12"/>
        <v>0</v>
      </c>
      <c r="AC39" s="73" t="str">
        <f t="shared" si="15"/>
        <v>12,00 €</v>
      </c>
    </row>
    <row r="40" spans="1:29" x14ac:dyDescent="0.25">
      <c r="A40" s="35">
        <v>40568</v>
      </c>
      <c r="B40" s="36">
        <v>0.375</v>
      </c>
      <c r="C40" s="36">
        <v>0.85416666666666663</v>
      </c>
      <c r="D40" s="26" t="s">
        <v>57</v>
      </c>
      <c r="E40" s="37" t="s">
        <v>37</v>
      </c>
      <c r="F40" s="37"/>
      <c r="G40" s="37"/>
      <c r="H40" s="37">
        <f t="shared" si="4"/>
        <v>92722</v>
      </c>
      <c r="I40" s="37">
        <v>92804</v>
      </c>
      <c r="J40" s="26">
        <f t="shared" si="5"/>
        <v>82</v>
      </c>
      <c r="K40" s="26">
        <f t="shared" si="6"/>
        <v>0</v>
      </c>
      <c r="L40" s="26">
        <f t="shared" si="7"/>
        <v>0</v>
      </c>
      <c r="M40" s="37"/>
      <c r="N40" s="38"/>
      <c r="O40" s="37"/>
      <c r="P40" s="39"/>
      <c r="Q40" s="92"/>
      <c r="R40" s="95" t="str">
        <f t="shared" si="8"/>
        <v>24,00 €</v>
      </c>
      <c r="T40" t="str">
        <f t="shared" si="0"/>
        <v>Abfahrt nein</v>
      </c>
      <c r="U40" t="str">
        <f t="shared" si="9"/>
        <v>Ankunft nein</v>
      </c>
      <c r="V40" s="3" t="str">
        <f t="shared" si="10"/>
        <v>ja</v>
      </c>
      <c r="X40" s="51">
        <f t="shared" si="14"/>
        <v>0</v>
      </c>
      <c r="Y40" s="52">
        <f>IF(AND(T40="Abfahrt nein",U40="Ankunft nein",V40="ja"),1,0)*24</f>
        <v>24</v>
      </c>
      <c r="Z40" s="54">
        <f t="shared" si="11"/>
        <v>0</v>
      </c>
      <c r="AA40" s="53">
        <f t="shared" si="12"/>
        <v>0</v>
      </c>
      <c r="AC40" s="73" t="str">
        <f t="shared" si="15"/>
        <v>24,00 €</v>
      </c>
    </row>
    <row r="41" spans="1:29" x14ac:dyDescent="0.25">
      <c r="A41" s="29">
        <v>40569</v>
      </c>
      <c r="B41" s="30">
        <v>0.33333333333333331</v>
      </c>
      <c r="C41" s="30">
        <v>0.89583333333333337</v>
      </c>
      <c r="D41" s="31" t="s">
        <v>51</v>
      </c>
      <c r="E41" s="32" t="s">
        <v>37</v>
      </c>
      <c r="F41" s="32"/>
      <c r="G41" s="32"/>
      <c r="H41" s="32">
        <f t="shared" si="4"/>
        <v>92804</v>
      </c>
      <c r="I41" s="32">
        <v>93168</v>
      </c>
      <c r="J41" s="31">
        <f t="shared" si="5"/>
        <v>364</v>
      </c>
      <c r="K41" s="31">
        <f t="shared" si="6"/>
        <v>0</v>
      </c>
      <c r="L41" s="31">
        <f t="shared" si="7"/>
        <v>0</v>
      </c>
      <c r="M41" s="32"/>
      <c r="N41" s="33"/>
      <c r="O41" s="32"/>
      <c r="P41" s="34"/>
      <c r="Q41" s="91"/>
      <c r="R41" s="95" t="str">
        <f t="shared" si="8"/>
        <v>12,00 €</v>
      </c>
      <c r="T41" t="str">
        <f t="shared" si="0"/>
        <v>Abfahrt nein</v>
      </c>
      <c r="U41" t="str">
        <f t="shared" si="9"/>
        <v>Ankunft ja</v>
      </c>
      <c r="V41" s="3" t="str">
        <f t="shared" si="10"/>
        <v>ja</v>
      </c>
      <c r="X41" s="51">
        <f t="shared" si="14"/>
        <v>0</v>
      </c>
      <c r="Y41" s="52">
        <f t="shared" ref="Y41:Y45" si="16">IF(AND(T41="Abfahrt nein",U41="Ankunft nein",V41="ja"),1,0)*24</f>
        <v>0</v>
      </c>
      <c r="Z41" s="54">
        <f t="shared" si="11"/>
        <v>21.5</v>
      </c>
      <c r="AA41" s="53">
        <f t="shared" si="12"/>
        <v>0</v>
      </c>
      <c r="AC41" s="73" t="str">
        <f t="shared" si="15"/>
        <v>12,00 €</v>
      </c>
    </row>
    <row r="42" spans="1:29" x14ac:dyDescent="0.25">
      <c r="A42" s="35">
        <v>40571</v>
      </c>
      <c r="B42" s="36">
        <v>0.39583333333333331</v>
      </c>
      <c r="C42" s="36">
        <v>0.51041666666666663</v>
      </c>
      <c r="D42" s="26" t="s">
        <v>54</v>
      </c>
      <c r="E42" s="37"/>
      <c r="F42" s="37"/>
      <c r="G42" s="37" t="s">
        <v>37</v>
      </c>
      <c r="H42" s="37">
        <f t="shared" si="4"/>
        <v>93168</v>
      </c>
      <c r="I42" s="37">
        <v>93242</v>
      </c>
      <c r="J42" s="26">
        <f t="shared" si="5"/>
        <v>0</v>
      </c>
      <c r="K42" s="26">
        <f t="shared" si="6"/>
        <v>0</v>
      </c>
      <c r="L42" s="26">
        <f t="shared" si="7"/>
        <v>74</v>
      </c>
      <c r="M42" s="37"/>
      <c r="N42" s="38"/>
      <c r="O42" s="37"/>
      <c r="P42" s="39"/>
      <c r="Q42" s="92"/>
      <c r="R42" s="95" t="str">
        <f t="shared" si="8"/>
        <v>0,00 €</v>
      </c>
      <c r="T42" t="str">
        <f t="shared" si="0"/>
        <v>Abfahrt ja</v>
      </c>
      <c r="U42" t="str">
        <f t="shared" si="9"/>
        <v>Ankunft ja</v>
      </c>
      <c r="V42" s="3" t="str">
        <f t="shared" si="10"/>
        <v>nein</v>
      </c>
      <c r="X42" s="51">
        <f t="shared" si="14"/>
        <v>0</v>
      </c>
      <c r="Y42" s="52">
        <f t="shared" si="16"/>
        <v>0</v>
      </c>
      <c r="Z42" s="54">
        <f t="shared" si="11"/>
        <v>0</v>
      </c>
      <c r="AA42" s="53">
        <f t="shared" si="12"/>
        <v>0</v>
      </c>
      <c r="AC42" s="73" t="str">
        <f t="shared" si="15"/>
        <v>0,00 €</v>
      </c>
    </row>
    <row r="43" spans="1:29" x14ac:dyDescent="0.25">
      <c r="A43" s="29">
        <v>40572</v>
      </c>
      <c r="B43" s="30">
        <v>0.35416666666666669</v>
      </c>
      <c r="C43" s="30">
        <v>0.52083333333333337</v>
      </c>
      <c r="D43" s="31" t="s">
        <v>53</v>
      </c>
      <c r="E43" s="32" t="s">
        <v>37</v>
      </c>
      <c r="F43" s="32"/>
      <c r="G43" s="32"/>
      <c r="H43" s="32">
        <f t="shared" si="4"/>
        <v>93242</v>
      </c>
      <c r="I43" s="32">
        <v>93276</v>
      </c>
      <c r="J43" s="31">
        <f t="shared" si="5"/>
        <v>34</v>
      </c>
      <c r="K43" s="31">
        <f t="shared" si="6"/>
        <v>0</v>
      </c>
      <c r="L43" s="31">
        <f t="shared" si="7"/>
        <v>0</v>
      </c>
      <c r="M43" s="32"/>
      <c r="N43" s="33"/>
      <c r="O43" s="32"/>
      <c r="P43" s="34"/>
      <c r="Q43" s="91"/>
      <c r="R43" s="95" t="str">
        <f t="shared" si="8"/>
        <v>0,00 €</v>
      </c>
      <c r="T43" t="str">
        <f t="shared" si="0"/>
        <v>Abfahrt ja</v>
      </c>
      <c r="U43" t="str">
        <f t="shared" si="9"/>
        <v>Ankunft ja</v>
      </c>
      <c r="V43" s="3" t="str">
        <f t="shared" si="10"/>
        <v>ja</v>
      </c>
      <c r="X43" s="51">
        <f t="shared" si="14"/>
        <v>0</v>
      </c>
      <c r="Y43" s="52">
        <f t="shared" si="16"/>
        <v>0</v>
      </c>
      <c r="Z43" s="54">
        <f t="shared" si="11"/>
        <v>0</v>
      </c>
      <c r="AA43" s="53">
        <f t="shared" si="12"/>
        <v>4</v>
      </c>
      <c r="AC43" s="73" t="str">
        <f t="shared" si="15"/>
        <v>0,00 €</v>
      </c>
    </row>
    <row r="44" spans="1:29" x14ac:dyDescent="0.25">
      <c r="A44" s="35">
        <v>40572</v>
      </c>
      <c r="B44" s="36">
        <v>0.52083333333333337</v>
      </c>
      <c r="C44" s="36">
        <v>8.3333333333333329E-2</v>
      </c>
      <c r="D44" s="26" t="s">
        <v>42</v>
      </c>
      <c r="E44" s="37"/>
      <c r="F44" s="37"/>
      <c r="G44" s="37" t="s">
        <v>37</v>
      </c>
      <c r="H44" s="37">
        <f t="shared" si="4"/>
        <v>93276</v>
      </c>
      <c r="I44" s="37">
        <v>93525</v>
      </c>
      <c r="J44" s="26">
        <f t="shared" si="5"/>
        <v>0</v>
      </c>
      <c r="K44" s="26">
        <f t="shared" si="6"/>
        <v>0</v>
      </c>
      <c r="L44" s="26">
        <f t="shared" si="7"/>
        <v>249</v>
      </c>
      <c r="M44" s="37">
        <v>41.89</v>
      </c>
      <c r="N44" s="38">
        <v>54</v>
      </c>
      <c r="O44" s="37"/>
      <c r="P44" s="39"/>
      <c r="Q44" s="92"/>
      <c r="R44" s="95" t="str">
        <f t="shared" si="8"/>
        <v>0,00 €</v>
      </c>
      <c r="T44" t="str">
        <f t="shared" si="0"/>
        <v>Abfahrt ja</v>
      </c>
      <c r="U44" t="str">
        <f t="shared" si="9"/>
        <v>Ankunft ja</v>
      </c>
      <c r="V44" s="3" t="str">
        <f t="shared" si="10"/>
        <v>nein</v>
      </c>
      <c r="X44" s="51">
        <f t="shared" si="14"/>
        <v>0</v>
      </c>
      <c r="Y44" s="52">
        <f t="shared" si="16"/>
        <v>0</v>
      </c>
      <c r="Z44" s="54">
        <f t="shared" si="11"/>
        <v>0</v>
      </c>
      <c r="AA44" s="53">
        <f t="shared" si="12"/>
        <v>0</v>
      </c>
      <c r="AC44" s="73" t="str">
        <f t="shared" si="15"/>
        <v>0,00 €</v>
      </c>
    </row>
    <row r="45" spans="1:29" x14ac:dyDescent="0.25">
      <c r="A45" s="29">
        <v>40574</v>
      </c>
      <c r="B45" s="30">
        <v>0.54166666666666663</v>
      </c>
      <c r="C45" s="30">
        <v>0.70833333333333337</v>
      </c>
      <c r="D45" s="31" t="s">
        <v>52</v>
      </c>
      <c r="E45" s="32" t="s">
        <v>37</v>
      </c>
      <c r="F45" s="32"/>
      <c r="G45" s="32"/>
      <c r="H45" s="32">
        <f t="shared" si="4"/>
        <v>93525</v>
      </c>
      <c r="I45" s="32">
        <v>93625</v>
      </c>
      <c r="J45" s="31">
        <f t="shared" si="5"/>
        <v>100</v>
      </c>
      <c r="K45" s="31">
        <f t="shared" si="6"/>
        <v>0</v>
      </c>
      <c r="L45" s="31">
        <f t="shared" si="7"/>
        <v>0</v>
      </c>
      <c r="M45" s="32"/>
      <c r="N45" s="33"/>
      <c r="O45" s="32"/>
      <c r="P45" s="34"/>
      <c r="Q45" s="91"/>
      <c r="R45" s="95" t="str">
        <f t="shared" si="8"/>
        <v>0,00 €</v>
      </c>
      <c r="T45" t="str">
        <f t="shared" si="0"/>
        <v>Abfahrt ja</v>
      </c>
      <c r="U45" t="str">
        <f t="shared" si="9"/>
        <v>Ankunft ja</v>
      </c>
      <c r="V45" s="3" t="str">
        <f t="shared" si="10"/>
        <v>ja</v>
      </c>
      <c r="X45" s="51">
        <f t="shared" si="14"/>
        <v>0</v>
      </c>
      <c r="Y45" s="52">
        <f t="shared" si="16"/>
        <v>0</v>
      </c>
      <c r="Z45" s="54">
        <f t="shared" si="11"/>
        <v>0</v>
      </c>
      <c r="AA45" s="53">
        <f t="shared" si="12"/>
        <v>4.0000000000000018</v>
      </c>
      <c r="AC45" s="73" t="str">
        <f t="shared" si="15"/>
        <v>0,00 €</v>
      </c>
    </row>
    <row r="46" spans="1:29" s="1" customFormat="1" x14ac:dyDescent="0.25">
      <c r="A46" s="29"/>
      <c r="B46" s="30"/>
      <c r="C46" s="30"/>
      <c r="D46" s="31"/>
      <c r="E46" s="32"/>
      <c r="F46" s="32"/>
      <c r="G46" s="32"/>
      <c r="H46" s="32">
        <f>I45</f>
        <v>93625</v>
      </c>
      <c r="I46" s="32"/>
      <c r="J46" s="31">
        <f t="shared" ref="J46:J48" si="17">IF(E46="x",I46-H46,0)</f>
        <v>0</v>
      </c>
      <c r="K46" s="31">
        <f t="shared" ref="K46:K48" si="18">IF(F46="x",I46-H46,0)</f>
        <v>0</v>
      </c>
      <c r="L46" s="31">
        <f t="shared" ref="L46:L48" si="19">IF(G46="x",I46-H46,0)</f>
        <v>0</v>
      </c>
      <c r="M46" s="32"/>
      <c r="N46" s="33"/>
      <c r="O46" s="32"/>
      <c r="P46" s="34"/>
      <c r="Q46" s="91"/>
      <c r="R46" s="95" t="str">
        <f t="shared" si="8"/>
        <v>0,00 €</v>
      </c>
      <c r="T46" t="str">
        <f t="shared" ref="T46:T48" si="20">IF(ISNUMBER(SEARCH("Wohnort -",D46)),"Abfahrt ja","Abfahrt nein")</f>
        <v>Abfahrt nein</v>
      </c>
      <c r="U46" t="str">
        <f t="shared" ref="U46:U48" si="21">IF(ISNUMBER(SEARCH("- Wohnort",D46)),"Ankunft ja","Ankunft nein")</f>
        <v>Ankunft nein</v>
      </c>
      <c r="V46" s="3" t="str">
        <f t="shared" ref="V46:V48" si="22">IF(ISNUMBER(SEARCH("x",E46)),"ja","nein")</f>
        <v>nein</v>
      </c>
      <c r="W46"/>
      <c r="X46" s="51">
        <f t="shared" ref="X46:X48" si="23">IF(AND(T46="Abfahrt ja",U46="Ankunft nein",V46="ja"),1-B46,0)*24</f>
        <v>0</v>
      </c>
      <c r="Y46" s="52">
        <f t="shared" ref="Y46:Y48" si="24">IF(AND(T46="Abfahrt nein",U46="Ankunft nein",V46="ja"),1,0)*24</f>
        <v>0</v>
      </c>
      <c r="Z46" s="54">
        <f t="shared" ref="Z46:Z48" si="25">IF(AND(T46="Abfahrt nein",U46="Ankunft ja",V46="ja"),C46,0)*24</f>
        <v>0</v>
      </c>
      <c r="AA46" s="53">
        <f t="shared" ref="AA46:AA48" si="26">IF(AND(T46="Abfahrt ja",U46="Ankunft ja",V46="ja"),C46-B46,0)*24</f>
        <v>0</v>
      </c>
      <c r="AB46"/>
      <c r="AC46" s="73" t="str">
        <f t="shared" ref="AC46:AC48" si="27">IF(X46&gt;8&lt;=14,"6,00 €",IF(AND(X46&gt;=14,X46&lt;24),"12,00 €",IF(X46&gt;=24,"24,00 €",IF(Y46&gt;=24,"24,00 €",IF(Z46&gt;8&lt;=14,"6,00 €",IF(AND(Z46&gt;=14,Z46&lt;24),"12,00 €",IF(Z46&gt;=24,"24,00 €",IF(AND(AA46&gt;8,AA46&lt;=14),"6,00 €",IF(AA46&gt;14&lt;=24,"12,00 €",IF(AA46&gt;=24,"24,00 €","0,00 €"))))))))))</f>
        <v>0,00 €</v>
      </c>
    </row>
    <row r="47" spans="1:29" s="1" customFormat="1" x14ac:dyDescent="0.25">
      <c r="A47" s="35"/>
      <c r="B47" s="36"/>
      <c r="C47" s="36"/>
      <c r="D47" s="26"/>
      <c r="E47" s="37"/>
      <c r="F47" s="37"/>
      <c r="G47" s="37"/>
      <c r="H47" s="37">
        <f t="shared" ref="H47:H48" si="28">I46</f>
        <v>0</v>
      </c>
      <c r="I47" s="37"/>
      <c r="J47" s="26">
        <f t="shared" si="17"/>
        <v>0</v>
      </c>
      <c r="K47" s="26">
        <f t="shared" si="18"/>
        <v>0</v>
      </c>
      <c r="L47" s="26">
        <f t="shared" si="19"/>
        <v>0</v>
      </c>
      <c r="M47" s="37"/>
      <c r="N47" s="38"/>
      <c r="O47" s="37"/>
      <c r="P47" s="39"/>
      <c r="Q47" s="92"/>
      <c r="R47" s="95" t="str">
        <f t="shared" si="8"/>
        <v>0,00 €</v>
      </c>
      <c r="T47" t="str">
        <f t="shared" si="20"/>
        <v>Abfahrt nein</v>
      </c>
      <c r="U47" t="str">
        <f t="shared" si="21"/>
        <v>Ankunft nein</v>
      </c>
      <c r="V47" s="3" t="str">
        <f t="shared" si="22"/>
        <v>nein</v>
      </c>
      <c r="W47"/>
      <c r="X47" s="51">
        <f t="shared" si="23"/>
        <v>0</v>
      </c>
      <c r="Y47" s="52">
        <f t="shared" si="24"/>
        <v>0</v>
      </c>
      <c r="Z47" s="54">
        <f t="shared" si="25"/>
        <v>0</v>
      </c>
      <c r="AA47" s="53">
        <f t="shared" si="26"/>
        <v>0</v>
      </c>
      <c r="AB47"/>
      <c r="AC47" s="73" t="str">
        <f t="shared" si="27"/>
        <v>0,00 €</v>
      </c>
    </row>
    <row r="48" spans="1:29" s="1" customFormat="1" ht="15.75" thickBot="1" x14ac:dyDescent="0.3">
      <c r="A48" s="29"/>
      <c r="B48" s="30"/>
      <c r="C48" s="30"/>
      <c r="D48" s="32"/>
      <c r="E48" s="32"/>
      <c r="F48" s="32"/>
      <c r="G48" s="32"/>
      <c r="H48" s="41">
        <f t="shared" si="28"/>
        <v>0</v>
      </c>
      <c r="I48" s="32"/>
      <c r="J48" s="42">
        <f t="shared" si="17"/>
        <v>0</v>
      </c>
      <c r="K48" s="42">
        <f t="shared" si="18"/>
        <v>0</v>
      </c>
      <c r="L48" s="42">
        <f t="shared" si="19"/>
        <v>0</v>
      </c>
      <c r="M48" s="41"/>
      <c r="N48" s="43"/>
      <c r="O48" s="32"/>
      <c r="P48" s="34"/>
      <c r="Q48" s="91"/>
      <c r="R48" s="96" t="str">
        <f t="shared" si="8"/>
        <v>0,00 €</v>
      </c>
      <c r="T48" t="str">
        <f t="shared" si="20"/>
        <v>Abfahrt nein</v>
      </c>
      <c r="U48" t="str">
        <f t="shared" si="21"/>
        <v>Ankunft nein</v>
      </c>
      <c r="V48" s="3" t="str">
        <f t="shared" si="22"/>
        <v>nein</v>
      </c>
      <c r="W48"/>
      <c r="X48" s="51">
        <f t="shared" si="23"/>
        <v>0</v>
      </c>
      <c r="Y48" s="52">
        <f t="shared" si="24"/>
        <v>0</v>
      </c>
      <c r="Z48" s="54">
        <f t="shared" si="25"/>
        <v>0</v>
      </c>
      <c r="AA48" s="53">
        <f t="shared" si="26"/>
        <v>0</v>
      </c>
      <c r="AB48"/>
      <c r="AC48" s="74" t="str">
        <f t="shared" si="27"/>
        <v>0,00 €</v>
      </c>
    </row>
    <row r="49" spans="1:22" s="1" customFormat="1" ht="15.75" thickBot="1" x14ac:dyDescent="0.3">
      <c r="A49"/>
      <c r="B49" s="3"/>
      <c r="C49" s="3"/>
      <c r="D49" s="3"/>
      <c r="E49" s="3"/>
      <c r="F49" s="3"/>
      <c r="G49" s="3"/>
      <c r="H49" s="44">
        <f>MAX(H22:H48)</f>
        <v>93625</v>
      </c>
      <c r="I49" s="45"/>
      <c r="J49" s="46">
        <f>SUM(J22:J48)</f>
        <v>3759</v>
      </c>
      <c r="K49" s="47">
        <f>SUM(K22:K48)</f>
        <v>0</v>
      </c>
      <c r="L49" s="47">
        <f>SUM(L22:L48)</f>
        <v>877</v>
      </c>
      <c r="M49" s="48">
        <f>SUM(M22:M48)</f>
        <v>262.36999999999995</v>
      </c>
      <c r="N49" s="49">
        <f>SUM(N22:N48)</f>
        <v>342.04</v>
      </c>
      <c r="O49"/>
      <c r="P49" s="3"/>
      <c r="Q49"/>
      <c r="R49" s="64">
        <f>COUNTIF(R22:R48,6)</f>
        <v>4</v>
      </c>
      <c r="S49" s="65" t="s">
        <v>76</v>
      </c>
      <c r="T49"/>
      <c r="U49"/>
      <c r="V49"/>
    </row>
    <row r="50" spans="1:22" x14ac:dyDescent="0.25">
      <c r="R50" s="64">
        <f>COUNTIF(R23:R49,12)</f>
        <v>6</v>
      </c>
      <c r="S50" s="65" t="s">
        <v>77</v>
      </c>
    </row>
    <row r="51" spans="1:22" x14ac:dyDescent="0.25">
      <c r="R51" s="64">
        <f>COUNTIF(R24:R50,24)</f>
        <v>5</v>
      </c>
      <c r="S51" s="65" t="s">
        <v>78</v>
      </c>
    </row>
    <row r="52" spans="1:22" x14ac:dyDescent="0.25">
      <c r="R52" s="1"/>
    </row>
    <row r="53" spans="1:22" x14ac:dyDescent="0.25">
      <c r="R53" s="1"/>
    </row>
    <row r="54" spans="1:22" x14ac:dyDescent="0.25">
      <c r="R54" s="1"/>
    </row>
    <row r="55" spans="1:22" x14ac:dyDescent="0.25">
      <c r="R55" s="1"/>
    </row>
    <row r="56" spans="1:22" x14ac:dyDescent="0.25">
      <c r="R56" s="1"/>
    </row>
    <row r="57" spans="1:22" x14ac:dyDescent="0.25">
      <c r="R57" s="1"/>
    </row>
    <row r="58" spans="1:22" x14ac:dyDescent="0.25">
      <c r="R58" s="1"/>
    </row>
    <row r="59" spans="1:22" x14ac:dyDescent="0.25">
      <c r="R59" s="1"/>
    </row>
  </sheetData>
  <dataConsolidate/>
  <mergeCells count="6">
    <mergeCell ref="A1:Q1"/>
    <mergeCell ref="A20:A21"/>
    <mergeCell ref="B20:C20"/>
    <mergeCell ref="E20:G20"/>
    <mergeCell ref="J20:L20"/>
    <mergeCell ref="M20:N20"/>
  </mergeCells>
  <dataValidations count="1">
    <dataValidation type="list" allowBlank="1" showInputMessage="1" showErrorMessage="1" sqref="B22:C48">
      <formula1>Uhrzeit</formula1>
    </dataValidation>
  </dataValidations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[3]Fahrstrecken!#REF!</xm:f>
          </x14:formula1>
          <xm:sqref>D22:D48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Formeln in 1.2011</vt:lpstr>
      <vt:lpstr>1.2011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</dc:creator>
  <cp:lastModifiedBy>Thomas</cp:lastModifiedBy>
  <dcterms:created xsi:type="dcterms:W3CDTF">2011-02-16T22:13:18Z</dcterms:created>
  <dcterms:modified xsi:type="dcterms:W3CDTF">2011-02-18T20:32:44Z</dcterms:modified>
</cp:coreProperties>
</file>