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100443\Documents\Bauinvestitionen-Afa\"/>
    </mc:Choice>
  </mc:AlternateContent>
  <bookViews>
    <workbookView xWindow="25605" yWindow="0" windowWidth="38400" windowHeight="21600" tabRatio="500" activeTab="1"/>
  </bookViews>
  <sheets>
    <sheet name="Diagramm1" sheetId="2" r:id="rId1"/>
    <sheet name="EingGeschVorfälle" sheetId="1" r:id="rId2"/>
  </sheets>
  <definedNames>
    <definedName name="CASHFLOW">#REF!</definedName>
    <definedName name="_xlnm.Print_Area" localSheetId="1">EingGeschVorfälle!$B$1:$CE$226</definedName>
    <definedName name="ERFOLGSPLAN">#REF!</definedName>
    <definedName name="Faktor">#REF!</definedName>
    <definedName name="GUV">#REF!</definedName>
    <definedName name="Kennzahl" hidden="1">{#N/A,#N/A,FALSE,"Strategie";#N/A,#N/A,FALSE,"Zusammenfassung";#N/A,#N/A,FALSE,"Deckblatt"}</definedName>
    <definedName name="SCHULDENÜBERS.">#REF!</definedName>
    <definedName name="STELLENPLAN">#REF!</definedName>
    <definedName name="test">#REF!</definedName>
    <definedName name="wrn.Kurzform." hidden="1">{#N/A,#N/A,FALSE,"Strategie";#N/A,#N/A,FALSE,"Zusammenfassung";#N/A,#N/A,FALSE,"Deckblatt"}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1" l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J29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K3" i="1"/>
  <c r="I31" i="1"/>
  <c r="I32" i="1"/>
  <c r="I30" i="1"/>
  <c r="H31" i="1"/>
  <c r="H32" i="1"/>
  <c r="H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J30" i="1"/>
  <c r="K30" i="1"/>
  <c r="L30" i="1"/>
  <c r="M30" i="1"/>
  <c r="N30" i="1"/>
  <c r="O30" i="1"/>
  <c r="P30" i="1"/>
  <c r="Q30" i="1"/>
  <c r="R30" i="1"/>
  <c r="S30" i="1"/>
  <c r="T30" i="1"/>
  <c r="U30" i="1"/>
  <c r="D32" i="1"/>
  <c r="D31" i="1"/>
  <c r="D30" i="1"/>
  <c r="E31" i="1"/>
  <c r="E32" i="1"/>
  <c r="E30" i="1"/>
  <c r="F6" i="1"/>
  <c r="F5" i="1"/>
  <c r="F4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7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D4" i="1"/>
  <c r="C33" i="1"/>
  <c r="C34" i="1"/>
  <c r="B31" i="1"/>
  <c r="C31" i="1"/>
  <c r="B32" i="1"/>
  <c r="C32" i="1"/>
  <c r="B33" i="1"/>
  <c r="B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C30" i="1"/>
  <c r="B30" i="1"/>
  <c r="J50" i="1"/>
  <c r="J51" i="1"/>
  <c r="K50" i="1"/>
  <c r="K51" i="1"/>
  <c r="L50" i="1"/>
  <c r="L51" i="1"/>
  <c r="M50" i="1"/>
  <c r="M51" i="1"/>
  <c r="N50" i="1"/>
  <c r="N51" i="1"/>
  <c r="O50" i="1"/>
  <c r="O51" i="1"/>
  <c r="P50" i="1"/>
  <c r="P51" i="1"/>
  <c r="Q50" i="1"/>
  <c r="Q51" i="1"/>
  <c r="R50" i="1"/>
  <c r="R51" i="1"/>
  <c r="S50" i="1"/>
  <c r="S51" i="1"/>
  <c r="T50" i="1"/>
  <c r="T51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I6" i="1"/>
  <c r="J24" i="1"/>
  <c r="J25" i="1"/>
  <c r="K24" i="1"/>
  <c r="K25" i="1"/>
  <c r="L24" i="1"/>
  <c r="L25" i="1"/>
  <c r="M24" i="1"/>
  <c r="M25" i="1"/>
  <c r="N24" i="1"/>
  <c r="N25" i="1"/>
  <c r="O24" i="1"/>
  <c r="O25" i="1"/>
  <c r="P24" i="1"/>
  <c r="P25" i="1"/>
  <c r="Q24" i="1"/>
  <c r="Q25" i="1"/>
  <c r="R24" i="1"/>
  <c r="R25" i="1"/>
  <c r="S24" i="1"/>
  <c r="S25" i="1"/>
  <c r="T24" i="1"/>
  <c r="T25" i="1"/>
  <c r="U24" i="1"/>
  <c r="U25" i="1"/>
  <c r="V24" i="1"/>
  <c r="V25" i="1"/>
  <c r="W24" i="1"/>
  <c r="W25" i="1"/>
  <c r="X24" i="1"/>
  <c r="X25" i="1"/>
  <c r="Y6" i="1"/>
  <c r="Y24" i="1"/>
  <c r="Y25" i="1"/>
  <c r="Z6" i="1"/>
  <c r="Z24" i="1"/>
  <c r="Z25" i="1"/>
  <c r="AA6" i="1"/>
  <c r="AA24" i="1"/>
  <c r="AA25" i="1"/>
  <c r="AB6" i="1"/>
  <c r="AB24" i="1"/>
  <c r="AB25" i="1"/>
  <c r="AC6" i="1"/>
  <c r="AC24" i="1"/>
  <c r="AC25" i="1"/>
  <c r="AD6" i="1"/>
  <c r="AD24" i="1"/>
  <c r="AD25" i="1"/>
  <c r="AE6" i="1"/>
  <c r="AE24" i="1"/>
  <c r="AE25" i="1"/>
  <c r="AF6" i="1"/>
  <c r="AF24" i="1"/>
  <c r="AF25" i="1"/>
  <c r="AG6" i="1"/>
  <c r="AG24" i="1"/>
  <c r="AG25" i="1"/>
  <c r="AH24" i="1"/>
  <c r="AH25" i="1"/>
  <c r="AI24" i="1"/>
  <c r="AI25" i="1"/>
  <c r="AJ24" i="1"/>
  <c r="AJ25" i="1"/>
  <c r="AK24" i="1"/>
  <c r="AK25" i="1"/>
  <c r="AL24" i="1"/>
  <c r="AL25" i="1"/>
  <c r="AM24" i="1"/>
  <c r="AM25" i="1"/>
  <c r="AN24" i="1"/>
  <c r="AN25" i="1"/>
  <c r="AO24" i="1"/>
  <c r="AO25" i="1"/>
  <c r="AP24" i="1"/>
  <c r="AP25" i="1"/>
  <c r="AQ24" i="1"/>
  <c r="AQ25" i="1"/>
  <c r="AR24" i="1"/>
  <c r="AR25" i="1"/>
  <c r="AS24" i="1"/>
  <c r="AS25" i="1"/>
  <c r="AT24" i="1"/>
  <c r="AT25" i="1"/>
  <c r="AU24" i="1"/>
  <c r="AU25" i="1"/>
  <c r="AV24" i="1"/>
  <c r="AV25" i="1"/>
  <c r="AW24" i="1"/>
  <c r="AW25" i="1"/>
  <c r="AX24" i="1"/>
  <c r="AX25" i="1"/>
  <c r="AY24" i="1"/>
  <c r="AY25" i="1"/>
  <c r="AZ24" i="1"/>
  <c r="AZ25" i="1"/>
  <c r="BA24" i="1"/>
  <c r="BA25" i="1"/>
  <c r="BB24" i="1"/>
  <c r="BB25" i="1"/>
  <c r="BC24" i="1"/>
  <c r="BC25" i="1"/>
  <c r="BD24" i="1"/>
  <c r="BD25" i="1"/>
  <c r="BE24" i="1"/>
  <c r="BE25" i="1"/>
  <c r="BF24" i="1"/>
  <c r="BF25" i="1"/>
  <c r="BG24" i="1"/>
  <c r="BG25" i="1"/>
  <c r="BH24" i="1"/>
  <c r="BH25" i="1"/>
  <c r="BI24" i="1"/>
  <c r="BI25" i="1"/>
  <c r="BJ24" i="1"/>
  <c r="BJ25" i="1"/>
  <c r="BK24" i="1"/>
  <c r="BK25" i="1"/>
  <c r="BL24" i="1"/>
  <c r="BL25" i="1"/>
  <c r="BM24" i="1"/>
  <c r="BM25" i="1"/>
  <c r="BN24" i="1"/>
  <c r="BN25" i="1"/>
  <c r="BO24" i="1"/>
  <c r="BO25" i="1"/>
  <c r="BP24" i="1"/>
  <c r="BP25" i="1"/>
  <c r="BQ24" i="1"/>
  <c r="BQ25" i="1"/>
  <c r="BR24" i="1"/>
  <c r="BR25" i="1"/>
  <c r="BS24" i="1"/>
  <c r="BS25" i="1"/>
  <c r="BT24" i="1"/>
  <c r="BT25" i="1"/>
  <c r="BU24" i="1"/>
  <c r="BU25" i="1"/>
  <c r="BV24" i="1"/>
  <c r="BV25" i="1"/>
  <c r="BW24" i="1"/>
  <c r="BW25" i="1"/>
  <c r="BX24" i="1"/>
  <c r="BX25" i="1"/>
  <c r="BY24" i="1"/>
  <c r="BY25" i="1"/>
  <c r="BZ24" i="1"/>
  <c r="BZ25" i="1"/>
  <c r="CA24" i="1"/>
  <c r="CA25" i="1"/>
  <c r="CB24" i="1"/>
  <c r="CB25" i="1"/>
  <c r="CC24" i="1"/>
  <c r="CC25" i="1"/>
  <c r="CD6" i="1"/>
  <c r="CD5" i="1"/>
  <c r="CD24" i="1"/>
  <c r="U50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</calcChain>
</file>

<file path=xl/sharedStrings.xml><?xml version="1.0" encoding="utf-8"?>
<sst xmlns="http://schemas.openxmlformats.org/spreadsheetml/2006/main" count="71" uniqueCount="28">
  <si>
    <t>I.</t>
  </si>
  <si>
    <t>Investitionen/Anlagen im Bau</t>
  </si>
  <si>
    <t>Nr.</t>
  </si>
  <si>
    <t>Investitionen (EUR)</t>
  </si>
  <si>
    <t>Haus/Wohnung</t>
  </si>
  <si>
    <t>Summe
Invest</t>
  </si>
  <si>
    <t>Investition</t>
  </si>
  <si>
    <t>Summe Monat</t>
  </si>
  <si>
    <t>kumuliert</t>
  </si>
  <si>
    <t>II.</t>
  </si>
  <si>
    <t>MWSt.-Nachzahlung</t>
  </si>
  <si>
    <t>gleichmäßig
J="1", N="0"</t>
  </si>
  <si>
    <t>keine Eingabe mgl.</t>
  </si>
  <si>
    <r>
      <rPr>
        <b/>
        <sz val="10"/>
        <color theme="0"/>
        <rFont val="Symbol"/>
        <charset val="2"/>
      </rPr>
      <t>S</t>
    </r>
    <r>
      <rPr>
        <b/>
        <sz val="10"/>
        <color theme="0"/>
        <rFont val="Calibri"/>
        <family val="2"/>
        <scheme val="minor"/>
      </rPr>
      <t xml:space="preserve"> Kontrolle</t>
    </r>
  </si>
  <si>
    <t>AfA-Dauer
[Monate]</t>
  </si>
  <si>
    <t>Start
Invest.</t>
  </si>
  <si>
    <t>Ende
Invest.</t>
  </si>
  <si>
    <t>angebroch. Monate Bau</t>
  </si>
  <si>
    <t>AfA</t>
  </si>
  <si>
    <t>Haus 1</t>
  </si>
  <si>
    <t>Balkonsanierung</t>
  </si>
  <si>
    <t>Heizung</t>
  </si>
  <si>
    <t>Dach-Sanierung</t>
  </si>
  <si>
    <t>Haus 2</t>
  </si>
  <si>
    <t xml:space="preserve">Haus 2 </t>
  </si>
  <si>
    <t>Haus ...</t>
  </si>
  <si>
    <t>k.E.mgl.</t>
  </si>
  <si>
    <t>Beginn 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</si>
</sst>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#,##0;[Red]\-#,##0;\-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name val="Arial MT"/>
    </font>
    <font>
      <b/>
      <sz val="10"/>
      <color theme="0"/>
      <name val="Calibri"/>
      <family val="2"/>
      <scheme val="minor"/>
    </font>
    <font>
      <b/>
      <sz val="10"/>
      <color theme="0"/>
      <name val="Symbol"/>
      <charset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DA1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NumberFormat="1" applyFont="1" applyAlignment="1">
      <alignment horizontal="left" vertical="center" wrapText="1"/>
    </xf>
    <xf numFmtId="0" fontId="3" fillId="0" borderId="3" xfId="0" applyFont="1" applyBorder="1"/>
    <xf numFmtId="164" fontId="3" fillId="0" borderId="3" xfId="0" applyNumberFormat="1" applyFont="1" applyBorder="1"/>
    <xf numFmtId="3" fontId="3" fillId="0" borderId="3" xfId="0" applyNumberFormat="1" applyFont="1" applyBorder="1"/>
    <xf numFmtId="165" fontId="3" fillId="2" borderId="3" xfId="0" applyNumberFormat="1" applyFont="1" applyFill="1" applyBorder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/>
    <xf numFmtId="3" fontId="3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165" fontId="3" fillId="3" borderId="4" xfId="0" applyNumberFormat="1" applyFont="1" applyFill="1" applyBorder="1" applyAlignment="1"/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/>
    <xf numFmtId="3" fontId="9" fillId="5" borderId="1" xfId="0" applyNumberFormat="1" applyFont="1" applyFill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8" fillId="3" borderId="5" xfId="0" applyFont="1" applyFill="1" applyBorder="1"/>
    <xf numFmtId="14" fontId="3" fillId="6" borderId="3" xfId="0" applyNumberFormat="1" applyFont="1" applyFill="1" applyBorder="1"/>
    <xf numFmtId="14" fontId="3" fillId="7" borderId="3" xfId="0" applyNumberFormat="1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4" fontId="3" fillId="8" borderId="3" xfId="0" applyNumberFormat="1" applyFont="1" applyFill="1" applyBorder="1"/>
    <xf numFmtId="164" fontId="6" fillId="9" borderId="1" xfId="0" applyNumberFormat="1" applyFont="1" applyFill="1" applyBorder="1" applyAlignment="1">
      <alignment horizontal="center" vertical="center" wrapText="1"/>
    </xf>
    <xf numFmtId="3" fontId="3" fillId="9" borderId="3" xfId="0" applyNumberFormat="1" applyFont="1" applyFill="1" applyBorder="1" applyAlignment="1">
      <alignment horizontal="center" vertical="center"/>
    </xf>
    <xf numFmtId="165" fontId="3" fillId="9" borderId="3" xfId="0" applyNumberFormat="1" applyFont="1" applyFill="1" applyBorder="1"/>
    <xf numFmtId="14" fontId="3" fillId="9" borderId="3" xfId="0" applyNumberFormat="1" applyFont="1" applyFill="1" applyBorder="1"/>
    <xf numFmtId="3" fontId="3" fillId="9" borderId="3" xfId="0" applyNumberFormat="1" applyFont="1" applyFill="1" applyBorder="1"/>
    <xf numFmtId="3" fontId="3" fillId="9" borderId="3" xfId="0" applyNumberFormat="1" applyFont="1" applyFill="1" applyBorder="1" applyAlignment="1">
      <alignment horizontal="center"/>
    </xf>
  </cellXfs>
  <cellStyles count="4">
    <cellStyle name="Euro" xfId="1"/>
    <cellStyle name="Prozent 2" xfId="2"/>
    <cellStyle name="Standard" xfId="0" builtinId="0"/>
    <cellStyle name="Standard 2" xfId="3"/>
  </cellStyles>
  <dxfs count="0"/>
  <tableStyles count="0" defaultTableStyle="TableStyleMedium9" defaultPivotStyle="PivotStyleMedium7"/>
  <colors>
    <mruColors>
      <color rgb="FFFFDA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EingGeschVorfälle!$A$4:$B$4</c:f>
              <c:strCache>
                <c:ptCount val="2"/>
                <c:pt idx="0">
                  <c:v>1</c:v>
                </c:pt>
                <c:pt idx="1">
                  <c:v>Balkonsanierung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EingGeschVorfälle!$C$4:$CD$4</c:f>
              <c:numCache>
                <c:formatCode>m/d/yyyy</c:formatCode>
                <c:ptCount val="80"/>
                <c:pt idx="0" formatCode="General">
                  <c:v>0</c:v>
                </c:pt>
                <c:pt idx="1">
                  <c:v>43101</c:v>
                </c:pt>
                <c:pt idx="2">
                  <c:v>45260</c:v>
                </c:pt>
                <c:pt idx="3" formatCode="#,##0">
                  <c:v>71</c:v>
                </c:pt>
                <c:pt idx="4" formatCode="General">
                  <c:v>1</c:v>
                </c:pt>
                <c:pt idx="5" formatCode="#,##0">
                  <c:v>500000</c:v>
                </c:pt>
                <c:pt idx="6" formatCode="#,##0">
                  <c:v>240</c:v>
                </c:pt>
                <c:pt idx="7" formatCode="#,##0;[Red]\-#,##0;\-">
                  <c:v>7042.2535211267605</c:v>
                </c:pt>
                <c:pt idx="8" formatCode="#,##0;[Red]\-#,##0;\-">
                  <c:v>7042.2535211267605</c:v>
                </c:pt>
                <c:pt idx="9" formatCode="#,##0;[Red]\-#,##0;\-">
                  <c:v>7042.2535211267605</c:v>
                </c:pt>
                <c:pt idx="10" formatCode="#,##0;[Red]\-#,##0;\-">
                  <c:v>7042.2535211267605</c:v>
                </c:pt>
                <c:pt idx="11" formatCode="#,##0;[Red]\-#,##0;\-">
                  <c:v>7042.2535211267605</c:v>
                </c:pt>
                <c:pt idx="12" formatCode="#,##0;[Red]\-#,##0;\-">
                  <c:v>7042.2535211267605</c:v>
                </c:pt>
                <c:pt idx="13" formatCode="#,##0;[Red]\-#,##0;\-">
                  <c:v>7042.2535211267605</c:v>
                </c:pt>
                <c:pt idx="14" formatCode="#,##0;[Red]\-#,##0;\-">
                  <c:v>7042.2535211267605</c:v>
                </c:pt>
                <c:pt idx="15" formatCode="#,##0;[Red]\-#,##0;\-">
                  <c:v>7042.2535211267605</c:v>
                </c:pt>
                <c:pt idx="16" formatCode="#,##0;[Red]\-#,##0;\-">
                  <c:v>7042.2535211267605</c:v>
                </c:pt>
                <c:pt idx="17" formatCode="#,##0;[Red]\-#,##0;\-">
                  <c:v>7042.2535211267605</c:v>
                </c:pt>
                <c:pt idx="18" formatCode="#,##0;[Red]\-#,##0;\-">
                  <c:v>7042.2535211267605</c:v>
                </c:pt>
                <c:pt idx="19" formatCode="#,##0;[Red]\-#,##0;\-">
                  <c:v>7042.2535211267605</c:v>
                </c:pt>
                <c:pt idx="20" formatCode="#,##0;[Red]\-#,##0;\-">
                  <c:v>7042.2535211267605</c:v>
                </c:pt>
                <c:pt idx="21" formatCode="#,##0;[Red]\-#,##0;\-">
                  <c:v>7042.2535211267605</c:v>
                </c:pt>
                <c:pt idx="22" formatCode="#,##0;[Red]\-#,##0;\-">
                  <c:v>7042.2535211267605</c:v>
                </c:pt>
                <c:pt idx="23" formatCode="#,##0;[Red]\-#,##0;\-">
                  <c:v>7042.2535211267605</c:v>
                </c:pt>
                <c:pt idx="24" formatCode="#,##0;[Red]\-#,##0;\-">
                  <c:v>7042.2535211267605</c:v>
                </c:pt>
                <c:pt idx="25" formatCode="#,##0;[Red]\-#,##0;\-">
                  <c:v>7042.2535211267605</c:v>
                </c:pt>
                <c:pt idx="26" formatCode="#,##0;[Red]\-#,##0;\-">
                  <c:v>7042.2535211267605</c:v>
                </c:pt>
                <c:pt idx="27" formatCode="#,##0;[Red]\-#,##0;\-">
                  <c:v>7042.2535211267605</c:v>
                </c:pt>
                <c:pt idx="28" formatCode="#,##0;[Red]\-#,##0;\-">
                  <c:v>7042.2535211267605</c:v>
                </c:pt>
                <c:pt idx="29" formatCode="#,##0;[Red]\-#,##0;\-">
                  <c:v>7042.2535211267605</c:v>
                </c:pt>
                <c:pt idx="30" formatCode="#,##0;[Red]\-#,##0;\-">
                  <c:v>7042.2535211267605</c:v>
                </c:pt>
                <c:pt idx="31" formatCode="#,##0;[Red]\-#,##0;\-">
                  <c:v>7042.2535211267605</c:v>
                </c:pt>
                <c:pt idx="32" formatCode="#,##0;[Red]\-#,##0;\-">
                  <c:v>7042.2535211267605</c:v>
                </c:pt>
                <c:pt idx="33" formatCode="#,##0;[Red]\-#,##0;\-">
                  <c:v>7042.2535211267605</c:v>
                </c:pt>
                <c:pt idx="34" formatCode="#,##0;[Red]\-#,##0;\-">
                  <c:v>7042.2535211267605</c:v>
                </c:pt>
                <c:pt idx="35" formatCode="#,##0;[Red]\-#,##0;\-">
                  <c:v>7042.2535211267605</c:v>
                </c:pt>
                <c:pt idx="36" formatCode="#,##0;[Red]\-#,##0;\-">
                  <c:v>7042.2535211267605</c:v>
                </c:pt>
                <c:pt idx="37" formatCode="#,##0;[Red]\-#,##0;\-">
                  <c:v>7042.2535211267605</c:v>
                </c:pt>
                <c:pt idx="38" formatCode="#,##0;[Red]\-#,##0;\-">
                  <c:v>7042.2535211267605</c:v>
                </c:pt>
                <c:pt idx="39" formatCode="#,##0;[Red]\-#,##0;\-">
                  <c:v>7042.2535211267605</c:v>
                </c:pt>
                <c:pt idx="40" formatCode="#,##0;[Red]\-#,##0;\-">
                  <c:v>7042.2535211267605</c:v>
                </c:pt>
                <c:pt idx="41" formatCode="#,##0;[Red]\-#,##0;\-">
                  <c:v>7042.2535211267605</c:v>
                </c:pt>
                <c:pt idx="42" formatCode="#,##0;[Red]\-#,##0;\-">
                  <c:v>7042.2535211267605</c:v>
                </c:pt>
                <c:pt idx="43" formatCode="#,##0;[Red]\-#,##0;\-">
                  <c:v>7042.2535211267605</c:v>
                </c:pt>
                <c:pt idx="44" formatCode="#,##0;[Red]\-#,##0;\-">
                  <c:v>7042.2535211267605</c:v>
                </c:pt>
                <c:pt idx="45" formatCode="#,##0;[Red]\-#,##0;\-">
                  <c:v>7042.2535211267605</c:v>
                </c:pt>
                <c:pt idx="46" formatCode="#,##0;[Red]\-#,##0;\-">
                  <c:v>7042.2535211267605</c:v>
                </c:pt>
                <c:pt idx="47" formatCode="#,##0;[Red]\-#,##0;\-">
                  <c:v>7042.2535211267605</c:v>
                </c:pt>
                <c:pt idx="48" formatCode="#,##0;[Red]\-#,##0;\-">
                  <c:v>7042.2535211267605</c:v>
                </c:pt>
                <c:pt idx="49" formatCode="#,##0;[Red]\-#,##0;\-">
                  <c:v>7042.2535211267605</c:v>
                </c:pt>
                <c:pt idx="50" formatCode="#,##0;[Red]\-#,##0;\-">
                  <c:v>7042.2535211267605</c:v>
                </c:pt>
                <c:pt idx="51" formatCode="#,##0;[Red]\-#,##0;\-">
                  <c:v>7042.2535211267605</c:v>
                </c:pt>
                <c:pt idx="52" formatCode="#,##0;[Red]\-#,##0;\-">
                  <c:v>7042.2535211267605</c:v>
                </c:pt>
                <c:pt idx="53" formatCode="#,##0;[Red]\-#,##0;\-">
                  <c:v>7042.2535211267605</c:v>
                </c:pt>
                <c:pt idx="54" formatCode="#,##0;[Red]\-#,##0;\-">
                  <c:v>7042.2535211267605</c:v>
                </c:pt>
                <c:pt idx="55" formatCode="#,##0;[Red]\-#,##0;\-">
                  <c:v>7042.2535211267605</c:v>
                </c:pt>
                <c:pt idx="56" formatCode="#,##0;[Red]\-#,##0;\-">
                  <c:v>7042.2535211267605</c:v>
                </c:pt>
                <c:pt idx="57" formatCode="#,##0;[Red]\-#,##0;\-">
                  <c:v>7042.2535211267605</c:v>
                </c:pt>
                <c:pt idx="58" formatCode="#,##0;[Red]\-#,##0;\-">
                  <c:v>7042.2535211267605</c:v>
                </c:pt>
                <c:pt idx="59" formatCode="#,##0;[Red]\-#,##0;\-">
                  <c:v>7042.2535211267605</c:v>
                </c:pt>
                <c:pt idx="60" formatCode="#,##0;[Red]\-#,##0;\-">
                  <c:v>7042.2535211267605</c:v>
                </c:pt>
                <c:pt idx="61" formatCode="#,##0;[Red]\-#,##0;\-">
                  <c:v>7042.2535211267605</c:v>
                </c:pt>
                <c:pt idx="62" formatCode="#,##0;[Red]\-#,##0;\-">
                  <c:v>7042.2535211267605</c:v>
                </c:pt>
                <c:pt idx="63" formatCode="#,##0;[Red]\-#,##0;\-">
                  <c:v>7042.2535211267605</c:v>
                </c:pt>
                <c:pt idx="64" formatCode="#,##0;[Red]\-#,##0;\-">
                  <c:v>7042.2535211267605</c:v>
                </c:pt>
                <c:pt idx="65" formatCode="#,##0;[Red]\-#,##0;\-">
                  <c:v>7042.2535211267605</c:v>
                </c:pt>
                <c:pt idx="66" formatCode="#,##0;[Red]\-#,##0;\-">
                  <c:v>7042.2535211267605</c:v>
                </c:pt>
                <c:pt idx="67" formatCode="#,##0;[Red]\-#,##0;\-">
                  <c:v>7042.2535211267605</c:v>
                </c:pt>
                <c:pt idx="68" formatCode="#,##0;[Red]\-#,##0;\-">
                  <c:v>7042.2535211267605</c:v>
                </c:pt>
                <c:pt idx="69" formatCode="#,##0;[Red]\-#,##0;\-">
                  <c:v>7042.2535211267605</c:v>
                </c:pt>
                <c:pt idx="70" formatCode="#,##0;[Red]\-#,##0;\-">
                  <c:v>7042.2535211267605</c:v>
                </c:pt>
                <c:pt idx="71" formatCode="#,##0;[Red]\-#,##0;\-">
                  <c:v>7042.2535211267605</c:v>
                </c:pt>
                <c:pt idx="72" formatCode="#,##0;[Red]\-#,##0;\-">
                  <c:v>7042.2535211267605</c:v>
                </c:pt>
                <c:pt idx="73" formatCode="#,##0;[Red]\-#,##0;\-">
                  <c:v>7042.2535211267605</c:v>
                </c:pt>
                <c:pt idx="74" formatCode="#,##0;[Red]\-#,##0;\-">
                  <c:v>7042.2535211267605</c:v>
                </c:pt>
                <c:pt idx="75" formatCode="#,##0;[Red]\-#,##0;\-">
                  <c:v>7042.2535211267605</c:v>
                </c:pt>
                <c:pt idx="76" formatCode="#,##0;[Red]\-#,##0;\-">
                  <c:v>7042.2535211267605</c:v>
                </c:pt>
                <c:pt idx="77" formatCode="#,##0;[Red]\-#,##0;\-">
                  <c:v>7042.2535211267605</c:v>
                </c:pt>
                <c:pt idx="78" formatCode="#,##0;[Red]\-#,##0;\-">
                  <c:v>0</c:v>
                </c:pt>
                <c:pt idx="79" formatCode="#,##0">
                  <c:v>499999.99999999959</c:v>
                </c:pt>
              </c:numCache>
            </c:numRef>
          </c:val>
        </c:ser>
        <c:ser>
          <c:idx val="1"/>
          <c:order val="1"/>
          <c:tx>
            <c:strRef>
              <c:f>EingGeschVorfälle!$A$5:$B$5</c:f>
              <c:strCache>
                <c:ptCount val="2"/>
                <c:pt idx="0">
                  <c:v>2</c:v>
                </c:pt>
                <c:pt idx="1">
                  <c:v>Heizung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EingGeschVorfälle!$C$5:$CD$5</c:f>
              <c:numCache>
                <c:formatCode>m/d/yyyy</c:formatCode>
                <c:ptCount val="80"/>
                <c:pt idx="0" formatCode="General">
                  <c:v>0</c:v>
                </c:pt>
                <c:pt idx="1">
                  <c:v>43174</c:v>
                </c:pt>
                <c:pt idx="2">
                  <c:v>43424</c:v>
                </c:pt>
                <c:pt idx="3" formatCode="#,##0">
                  <c:v>9</c:v>
                </c:pt>
                <c:pt idx="4" formatCode="General">
                  <c:v>0</c:v>
                </c:pt>
                <c:pt idx="5" formatCode="#,##0">
                  <c:v>90000</c:v>
                </c:pt>
                <c:pt idx="6" formatCode="#,##0">
                  <c:v>120</c:v>
                </c:pt>
                <c:pt idx="7" formatCode="#,##0;[Red]\-#,##0;\-">
                  <c:v>0</c:v>
                </c:pt>
                <c:pt idx="9" formatCode="#,##0;[Red]\-#,##0;\-">
                  <c:v>10000</c:v>
                </c:pt>
                <c:pt idx="10" formatCode="#,##0;[Red]\-#,##0;\-">
                  <c:v>5000</c:v>
                </c:pt>
                <c:pt idx="11" formatCode="#,##0;[Red]\-#,##0;\-">
                  <c:v>20000</c:v>
                </c:pt>
                <c:pt idx="12" formatCode="#,##0;[Red]\-#,##0;\-">
                  <c:v>5000</c:v>
                </c:pt>
                <c:pt idx="13" formatCode="#,##0;[Red]\-#,##0;\-">
                  <c:v>10000</c:v>
                </c:pt>
                <c:pt idx="14" formatCode="#,##0;[Red]\-#,##0;\-">
                  <c:v>20000</c:v>
                </c:pt>
                <c:pt idx="15" formatCode="#,##0;[Red]\-#,##0;\-">
                  <c:v>10000</c:v>
                </c:pt>
                <c:pt idx="16" formatCode="#,##0;[Red]\-#,##0;\-">
                  <c:v>5000</c:v>
                </c:pt>
                <c:pt idx="17" formatCode="#,##0;[Red]\-#,##0;\-">
                  <c:v>5000</c:v>
                </c:pt>
                <c:pt idx="18" formatCode="#,##0;[Red]\-#,##0;\-">
                  <c:v>0</c:v>
                </c:pt>
                <c:pt idx="79" formatCode="#,##0">
                  <c:v>90000</c:v>
                </c:pt>
              </c:numCache>
            </c:numRef>
          </c:val>
        </c:ser>
        <c:ser>
          <c:idx val="2"/>
          <c:order val="2"/>
          <c:tx>
            <c:strRef>
              <c:f>EingGeschVorfälle!$A$6:$B$6</c:f>
              <c:strCache>
                <c:ptCount val="2"/>
                <c:pt idx="0">
                  <c:v>3</c:v>
                </c:pt>
                <c:pt idx="1">
                  <c:v>Dach-Sanierung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EingGeschVorfälle!$C$6:$CD$6</c:f>
              <c:numCache>
                <c:formatCode>m/d/yyyy</c:formatCode>
                <c:ptCount val="80"/>
                <c:pt idx="0" formatCode="General">
                  <c:v>0</c:v>
                </c:pt>
                <c:pt idx="1">
                  <c:v>43556</c:v>
                </c:pt>
                <c:pt idx="2">
                  <c:v>43815</c:v>
                </c:pt>
                <c:pt idx="3" formatCode="#,##0">
                  <c:v>9</c:v>
                </c:pt>
                <c:pt idx="4" formatCode="General">
                  <c:v>1</c:v>
                </c:pt>
                <c:pt idx="5" formatCode="#,##0">
                  <c:v>900000</c:v>
                </c:pt>
                <c:pt idx="6" formatCode="#,##0">
                  <c:v>300</c:v>
                </c:pt>
                <c:pt idx="7" formatCode="#,##0;[Red]\-#,##0;\-">
                  <c:v>0</c:v>
                </c:pt>
                <c:pt idx="22" formatCode="#,##0;[Red]\-#,##0;\-">
                  <c:v>100000</c:v>
                </c:pt>
                <c:pt idx="23" formatCode="#,##0;[Red]\-#,##0;\-">
                  <c:v>100000</c:v>
                </c:pt>
                <c:pt idx="24" formatCode="#,##0;[Red]\-#,##0;\-">
                  <c:v>100000</c:v>
                </c:pt>
                <c:pt idx="25" formatCode="#,##0;[Red]\-#,##0;\-">
                  <c:v>100000</c:v>
                </c:pt>
                <c:pt idx="26" formatCode="#,##0;[Red]\-#,##0;\-">
                  <c:v>100000</c:v>
                </c:pt>
                <c:pt idx="27" formatCode="#,##0;[Red]\-#,##0;\-">
                  <c:v>100000</c:v>
                </c:pt>
                <c:pt idx="28" formatCode="#,##0;[Red]\-#,##0;\-">
                  <c:v>100000</c:v>
                </c:pt>
                <c:pt idx="29" formatCode="#,##0;[Red]\-#,##0;\-">
                  <c:v>100000</c:v>
                </c:pt>
                <c:pt idx="30" formatCode="#,##0;[Red]\-#,##0;\-">
                  <c:v>100000</c:v>
                </c:pt>
                <c:pt idx="31" formatCode="#,##0;[Red]\-#,##0;\-">
                  <c:v>0</c:v>
                </c:pt>
                <c:pt idx="79" formatCode="#,##0">
                  <c:v>900000</c:v>
                </c:pt>
              </c:numCache>
            </c:numRef>
          </c:val>
        </c:ser>
        <c:ser>
          <c:idx val="3"/>
          <c:order val="3"/>
          <c:tx>
            <c:strRef>
              <c:f>EingGeschVorfälle!$A$7:$B$7</c:f>
              <c:strCache>
                <c:ptCount val="2"/>
                <c:pt idx="0">
                  <c:v>4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EingGeschVorfälle!$C$7:$CD$7</c:f>
              <c:numCache>
                <c:formatCode>dd/mm/yy;@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4"/>
          <c:order val="4"/>
          <c:tx>
            <c:strRef>
              <c:f>EingGeschVorfälle!$A$8:$B$8</c:f>
              <c:strCache>
                <c:ptCount val="2"/>
                <c:pt idx="0">
                  <c:v>5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EingGeschVorfälle!$C$8:$CD$8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5"/>
          <c:order val="5"/>
          <c:tx>
            <c:strRef>
              <c:f>EingGeschVorfälle!$A$9:$B$9</c:f>
              <c:strCache>
                <c:ptCount val="2"/>
                <c:pt idx="0">
                  <c:v>6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EingGeschVorfälle!$C$9:$CD$9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6"/>
          <c:order val="6"/>
          <c:tx>
            <c:strRef>
              <c:f>EingGeschVorfälle!$A$10:$B$10</c:f>
              <c:strCache>
                <c:ptCount val="2"/>
                <c:pt idx="0">
                  <c:v>7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EingGeschVorfälle!$C$10:$CD$10</c:f>
              <c:numCache>
                <c:formatCode>dd/mm/yy;@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7"/>
          <c:order val="7"/>
          <c:tx>
            <c:strRef>
              <c:f>EingGeschVorfälle!$A$11:$B$11</c:f>
              <c:strCache>
                <c:ptCount val="2"/>
                <c:pt idx="0">
                  <c:v>8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EingGeschVorfälle!$C$11:$CD$11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8"/>
          <c:order val="8"/>
          <c:tx>
            <c:strRef>
              <c:f>EingGeschVorfälle!$A$12:$B$12</c:f>
              <c:strCache>
                <c:ptCount val="2"/>
                <c:pt idx="0">
                  <c:v>9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EingGeschVorfälle!$C$12:$CD$12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9"/>
          <c:order val="9"/>
          <c:tx>
            <c:strRef>
              <c:f>EingGeschVorfälle!$A$13:$B$13</c:f>
              <c:strCache>
                <c:ptCount val="2"/>
                <c:pt idx="0">
                  <c:v>10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EingGeschVorfälle!$C$13:$CD$13</c:f>
              <c:numCache>
                <c:formatCode>dd/mm/yy;@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EingGeschVorfälle!$A$14:$B$14</c:f>
              <c:strCache>
                <c:ptCount val="2"/>
                <c:pt idx="0">
                  <c:v>11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EingGeschVorfälle!$C$14:$CD$14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EingGeschVorfälle!$A$15:$B$15</c:f>
              <c:strCache>
                <c:ptCount val="2"/>
                <c:pt idx="0">
                  <c:v>12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EingGeschVorfälle!$C$15:$CD$15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EingGeschVorfälle!$A$16:$B$16</c:f>
              <c:strCache>
                <c:ptCount val="2"/>
                <c:pt idx="0">
                  <c:v>13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EingGeschVorfälle!$C$16:$CD$16</c:f>
              <c:numCache>
                <c:formatCode>dd/mm/yy;@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EingGeschVorfälle!$A$17:$B$17</c:f>
              <c:strCache>
                <c:ptCount val="2"/>
                <c:pt idx="0">
                  <c:v>14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EingGeschVorfälle!$C$17:$CD$17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EingGeschVorfälle!$A$18:$B$18</c:f>
              <c:strCache>
                <c:ptCount val="2"/>
                <c:pt idx="0">
                  <c:v>15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EingGeschVorfälle!$C$18:$CD$18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EingGeschVorfälle!$A$19:$B$19</c:f>
              <c:strCache>
                <c:ptCount val="2"/>
                <c:pt idx="0">
                  <c:v>16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EingGeschVorfälle!$C$19:$CD$19</c:f>
              <c:numCache>
                <c:formatCode>dd/mm/yy;@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EingGeschVorfälle!$A$20:$B$20</c:f>
              <c:strCache>
                <c:ptCount val="2"/>
                <c:pt idx="0">
                  <c:v>17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EingGeschVorfälle!$C$20:$CD$20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EingGeschVorfälle!$A$21:$B$21</c:f>
              <c:strCache>
                <c:ptCount val="2"/>
                <c:pt idx="0">
                  <c:v>18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EingGeschVorfälle!$C$21:$CD$21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EingGeschVorfälle!$A$22:$B$22</c:f>
              <c:strCache>
                <c:ptCount val="2"/>
                <c:pt idx="0">
                  <c:v>19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EingGeschVorfälle!$C$22:$CD$22</c:f>
              <c:numCache>
                <c:formatCode>dd/mm/yy;@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EingGeschVorfälle!$A$23:$B$23</c:f>
              <c:strCache>
                <c:ptCount val="2"/>
                <c:pt idx="0">
                  <c:v>20</c:v>
                </c:pt>
                <c:pt idx="1">
                  <c:v>Investition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EingGeschVorfälle!$C$23:$CD$23</c:f>
              <c:numCache>
                <c:formatCode>m/d/yyyy</c:formatCode>
                <c:ptCount val="80"/>
                <c:pt idx="0" formatCode="General">
                  <c:v>0</c:v>
                </c:pt>
                <c:pt idx="7" formatCode="#,##0;[Red]\-#,##0;\-">
                  <c:v>0</c:v>
                </c:pt>
                <c:pt idx="8" formatCode="#,##0;[Red]\-#,##0;\-">
                  <c:v>0</c:v>
                </c:pt>
                <c:pt idx="9" formatCode="#,##0;[Red]\-#,##0;\-">
                  <c:v>0</c:v>
                </c:pt>
                <c:pt idx="10" formatCode="#,##0;[Red]\-#,##0;\-">
                  <c:v>0</c:v>
                </c:pt>
                <c:pt idx="11" formatCode="#,##0;[Red]\-#,##0;\-">
                  <c:v>0</c:v>
                </c:pt>
                <c:pt idx="12" formatCode="#,##0;[Red]\-#,##0;\-">
                  <c:v>0</c:v>
                </c:pt>
                <c:pt idx="13" formatCode="#,##0;[Red]\-#,##0;\-">
                  <c:v>0</c:v>
                </c:pt>
                <c:pt idx="14" formatCode="#,##0;[Red]\-#,##0;\-">
                  <c:v>0</c:v>
                </c:pt>
                <c:pt idx="15" formatCode="#,##0;[Red]\-#,##0;\-">
                  <c:v>0</c:v>
                </c:pt>
                <c:pt idx="16" formatCode="#,##0;[Red]\-#,##0;\-">
                  <c:v>0</c:v>
                </c:pt>
                <c:pt idx="17" formatCode="#,##0;[Red]\-#,##0;\-">
                  <c:v>0</c:v>
                </c:pt>
                <c:pt idx="18" formatCode="#,##0;[Red]\-#,##0;\-">
                  <c:v>0</c:v>
                </c:pt>
                <c:pt idx="19" formatCode="#,##0;[Red]\-#,##0;\-">
                  <c:v>0</c:v>
                </c:pt>
                <c:pt idx="20" formatCode="#,##0;[Red]\-#,##0;\-">
                  <c:v>0</c:v>
                </c:pt>
                <c:pt idx="21" formatCode="#,##0;[Red]\-#,##0;\-">
                  <c:v>0</c:v>
                </c:pt>
                <c:pt idx="22" formatCode="#,##0;[Red]\-#,##0;\-">
                  <c:v>0</c:v>
                </c:pt>
                <c:pt idx="23" formatCode="#,##0;[Red]\-#,##0;\-">
                  <c:v>0</c:v>
                </c:pt>
                <c:pt idx="24" formatCode="#,##0;[Red]\-#,##0;\-">
                  <c:v>0</c:v>
                </c:pt>
                <c:pt idx="25" formatCode="#,##0;[Red]\-#,##0;\-">
                  <c:v>0</c:v>
                </c:pt>
                <c:pt idx="26" formatCode="#,##0;[Red]\-#,##0;\-">
                  <c:v>0</c:v>
                </c:pt>
                <c:pt idx="27" formatCode="#,##0;[Red]\-#,##0;\-">
                  <c:v>0</c:v>
                </c:pt>
                <c:pt idx="28" formatCode="#,##0;[Red]\-#,##0;\-">
                  <c:v>0</c:v>
                </c:pt>
                <c:pt idx="29" formatCode="#,##0;[Red]\-#,##0;\-">
                  <c:v>0</c:v>
                </c:pt>
                <c:pt idx="30" formatCode="#,##0;[Red]\-#,##0;\-">
                  <c:v>0</c:v>
                </c:pt>
                <c:pt idx="31" formatCode="#,##0;[Red]\-#,##0;\-">
                  <c:v>0</c:v>
                </c:pt>
                <c:pt idx="32" formatCode="#,##0;[Red]\-#,##0;\-">
                  <c:v>0</c:v>
                </c:pt>
                <c:pt idx="33" formatCode="#,##0;[Red]\-#,##0;\-">
                  <c:v>0</c:v>
                </c:pt>
                <c:pt idx="34" formatCode="#,##0;[Red]\-#,##0;\-">
                  <c:v>0</c:v>
                </c:pt>
                <c:pt idx="35" formatCode="#,##0;[Red]\-#,##0;\-">
                  <c:v>0</c:v>
                </c:pt>
                <c:pt idx="36" formatCode="#,##0;[Red]\-#,##0;\-">
                  <c:v>0</c:v>
                </c:pt>
                <c:pt idx="37" formatCode="#,##0;[Red]\-#,##0;\-">
                  <c:v>0</c:v>
                </c:pt>
                <c:pt idx="38" formatCode="#,##0;[Red]\-#,##0;\-">
                  <c:v>0</c:v>
                </c:pt>
                <c:pt idx="39" formatCode="#,##0;[Red]\-#,##0;\-">
                  <c:v>0</c:v>
                </c:pt>
                <c:pt idx="40" formatCode="#,##0;[Red]\-#,##0;\-">
                  <c:v>0</c:v>
                </c:pt>
                <c:pt idx="41" formatCode="#,##0;[Red]\-#,##0;\-">
                  <c:v>0</c:v>
                </c:pt>
                <c:pt idx="42" formatCode="#,##0;[Red]\-#,##0;\-">
                  <c:v>0</c:v>
                </c:pt>
                <c:pt idx="43" formatCode="#,##0;[Red]\-#,##0;\-">
                  <c:v>0</c:v>
                </c:pt>
                <c:pt idx="44" formatCode="#,##0;[Red]\-#,##0;\-">
                  <c:v>0</c:v>
                </c:pt>
                <c:pt idx="45" formatCode="#,##0;[Red]\-#,##0;\-">
                  <c:v>0</c:v>
                </c:pt>
                <c:pt idx="46" formatCode="#,##0;[Red]\-#,##0;\-">
                  <c:v>0</c:v>
                </c:pt>
                <c:pt idx="47" formatCode="#,##0;[Red]\-#,##0;\-">
                  <c:v>0</c:v>
                </c:pt>
                <c:pt idx="48" formatCode="#,##0;[Red]\-#,##0;\-">
                  <c:v>0</c:v>
                </c:pt>
                <c:pt idx="49" formatCode="#,##0;[Red]\-#,##0;\-">
                  <c:v>0</c:v>
                </c:pt>
                <c:pt idx="50" formatCode="#,##0;[Red]\-#,##0;\-">
                  <c:v>0</c:v>
                </c:pt>
                <c:pt idx="51" formatCode="#,##0;[Red]\-#,##0;\-">
                  <c:v>0</c:v>
                </c:pt>
                <c:pt idx="52" formatCode="#,##0;[Red]\-#,##0;\-">
                  <c:v>0</c:v>
                </c:pt>
                <c:pt idx="53" formatCode="#,##0;[Red]\-#,##0;\-">
                  <c:v>0</c:v>
                </c:pt>
                <c:pt idx="54" formatCode="#,##0;[Red]\-#,##0;\-">
                  <c:v>0</c:v>
                </c:pt>
                <c:pt idx="55" formatCode="#,##0;[Red]\-#,##0;\-">
                  <c:v>0</c:v>
                </c:pt>
                <c:pt idx="56" formatCode="#,##0;[Red]\-#,##0;\-">
                  <c:v>0</c:v>
                </c:pt>
                <c:pt idx="57" formatCode="#,##0;[Red]\-#,##0;\-">
                  <c:v>0</c:v>
                </c:pt>
                <c:pt idx="58" formatCode="#,##0;[Red]\-#,##0;\-">
                  <c:v>0</c:v>
                </c:pt>
                <c:pt idx="59" formatCode="#,##0;[Red]\-#,##0;\-">
                  <c:v>0</c:v>
                </c:pt>
                <c:pt idx="60" formatCode="#,##0;[Red]\-#,##0;\-">
                  <c:v>0</c:v>
                </c:pt>
                <c:pt idx="61" formatCode="#,##0;[Red]\-#,##0;\-">
                  <c:v>0</c:v>
                </c:pt>
                <c:pt idx="62" formatCode="#,##0;[Red]\-#,##0;\-">
                  <c:v>0</c:v>
                </c:pt>
                <c:pt idx="63" formatCode="#,##0;[Red]\-#,##0;\-">
                  <c:v>0</c:v>
                </c:pt>
                <c:pt idx="64" formatCode="#,##0;[Red]\-#,##0;\-">
                  <c:v>0</c:v>
                </c:pt>
                <c:pt idx="65" formatCode="#,##0;[Red]\-#,##0;\-">
                  <c:v>0</c:v>
                </c:pt>
                <c:pt idx="66" formatCode="#,##0;[Red]\-#,##0;\-">
                  <c:v>0</c:v>
                </c:pt>
                <c:pt idx="67" formatCode="#,##0;[Red]\-#,##0;\-">
                  <c:v>0</c:v>
                </c:pt>
                <c:pt idx="68" formatCode="#,##0;[Red]\-#,##0;\-">
                  <c:v>0</c:v>
                </c:pt>
                <c:pt idx="69" formatCode="#,##0;[Red]\-#,##0;\-">
                  <c:v>0</c:v>
                </c:pt>
                <c:pt idx="70" formatCode="#,##0;[Red]\-#,##0;\-">
                  <c:v>0</c:v>
                </c:pt>
                <c:pt idx="71" formatCode="#,##0;[Red]\-#,##0;\-">
                  <c:v>0</c:v>
                </c:pt>
                <c:pt idx="72" formatCode="#,##0;[Red]\-#,##0;\-">
                  <c:v>0</c:v>
                </c:pt>
                <c:pt idx="73" formatCode="#,##0;[Red]\-#,##0;\-">
                  <c:v>0</c:v>
                </c:pt>
                <c:pt idx="74" formatCode="#,##0;[Red]\-#,##0;\-">
                  <c:v>0</c:v>
                </c:pt>
                <c:pt idx="75" formatCode="#,##0;[Red]\-#,##0;\-">
                  <c:v>0</c:v>
                </c:pt>
                <c:pt idx="76" formatCode="#,##0;[Red]\-#,##0;\-">
                  <c:v>0</c:v>
                </c:pt>
                <c:pt idx="77" formatCode="#,##0;[Red]\-#,##0;\-">
                  <c:v>0</c:v>
                </c:pt>
                <c:pt idx="78" formatCode="#,##0;[Red]\-#,##0;\-">
                  <c:v>0</c:v>
                </c:pt>
                <c:pt idx="79" formatCode="#,##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EingGeschVorfälle!$A$24:$B$24</c:f>
              <c:strCache>
                <c:ptCount val="2"/>
                <c:pt idx="0">
                  <c:v>20</c:v>
                </c:pt>
                <c:pt idx="1">
                  <c:v>Summe Monat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EingGeschVorfälle!$C$24:$CD$24</c:f>
              <c:numCache>
                <c:formatCode>General</c:formatCode>
                <c:ptCount val="80"/>
                <c:pt idx="7" formatCode="#,##0">
                  <c:v>7042.2535211267605</c:v>
                </c:pt>
                <c:pt idx="8" formatCode="#,##0">
                  <c:v>7042.2535211267605</c:v>
                </c:pt>
                <c:pt idx="9" formatCode="#,##0">
                  <c:v>17042.25352112676</c:v>
                </c:pt>
                <c:pt idx="10" formatCode="#,##0">
                  <c:v>12042.25352112676</c:v>
                </c:pt>
                <c:pt idx="11" formatCode="#,##0">
                  <c:v>27042.25352112676</c:v>
                </c:pt>
                <c:pt idx="12" formatCode="#,##0">
                  <c:v>12042.25352112676</c:v>
                </c:pt>
                <c:pt idx="13" formatCode="#,##0">
                  <c:v>17042.25352112676</c:v>
                </c:pt>
                <c:pt idx="14" formatCode="#,##0">
                  <c:v>27042.25352112676</c:v>
                </c:pt>
                <c:pt idx="15" formatCode="#,##0">
                  <c:v>17042.25352112676</c:v>
                </c:pt>
                <c:pt idx="16" formatCode="#,##0">
                  <c:v>12042.25352112676</c:v>
                </c:pt>
                <c:pt idx="17" formatCode="#,##0">
                  <c:v>12042.25352112676</c:v>
                </c:pt>
                <c:pt idx="18" formatCode="#,##0">
                  <c:v>7042.2535211267605</c:v>
                </c:pt>
                <c:pt idx="19" formatCode="#,##0">
                  <c:v>7042.2535211267605</c:v>
                </c:pt>
                <c:pt idx="20" formatCode="#,##0">
                  <c:v>7042.2535211267605</c:v>
                </c:pt>
                <c:pt idx="21" formatCode="#,##0">
                  <c:v>7042.2535211267605</c:v>
                </c:pt>
                <c:pt idx="22" formatCode="#,##0">
                  <c:v>107042.25352112675</c:v>
                </c:pt>
                <c:pt idx="23" formatCode="#,##0">
                  <c:v>107042.25352112675</c:v>
                </c:pt>
                <c:pt idx="24" formatCode="#,##0">
                  <c:v>107042.25352112675</c:v>
                </c:pt>
                <c:pt idx="25" formatCode="#,##0">
                  <c:v>107042.25352112675</c:v>
                </c:pt>
                <c:pt idx="26" formatCode="#,##0">
                  <c:v>107042.25352112675</c:v>
                </c:pt>
                <c:pt idx="27" formatCode="#,##0">
                  <c:v>107042.25352112675</c:v>
                </c:pt>
                <c:pt idx="28" formatCode="#,##0">
                  <c:v>107042.25352112675</c:v>
                </c:pt>
                <c:pt idx="29" formatCode="#,##0">
                  <c:v>107042.25352112675</c:v>
                </c:pt>
                <c:pt idx="30" formatCode="#,##0">
                  <c:v>107042.25352112675</c:v>
                </c:pt>
                <c:pt idx="31" formatCode="#,##0">
                  <c:v>7042.2535211267605</c:v>
                </c:pt>
                <c:pt idx="32" formatCode="#,##0">
                  <c:v>7042.2535211267605</c:v>
                </c:pt>
                <c:pt idx="33" formatCode="#,##0">
                  <c:v>7042.2535211267605</c:v>
                </c:pt>
                <c:pt idx="34" formatCode="#,##0">
                  <c:v>7042.2535211267605</c:v>
                </c:pt>
                <c:pt idx="35" formatCode="#,##0">
                  <c:v>7042.2535211267605</c:v>
                </c:pt>
                <c:pt idx="36" formatCode="#,##0">
                  <c:v>7042.2535211267605</c:v>
                </c:pt>
                <c:pt idx="37" formatCode="#,##0">
                  <c:v>7042.2535211267605</c:v>
                </c:pt>
                <c:pt idx="38" formatCode="#,##0">
                  <c:v>7042.2535211267605</c:v>
                </c:pt>
                <c:pt idx="39" formatCode="#,##0">
                  <c:v>7042.2535211267605</c:v>
                </c:pt>
                <c:pt idx="40" formatCode="#,##0">
                  <c:v>7042.2535211267605</c:v>
                </c:pt>
                <c:pt idx="41" formatCode="#,##0">
                  <c:v>7042.2535211267605</c:v>
                </c:pt>
                <c:pt idx="42" formatCode="#,##0">
                  <c:v>7042.2535211267605</c:v>
                </c:pt>
                <c:pt idx="43" formatCode="#,##0">
                  <c:v>7042.2535211267605</c:v>
                </c:pt>
                <c:pt idx="44" formatCode="#,##0">
                  <c:v>7042.2535211267605</c:v>
                </c:pt>
                <c:pt idx="45" formatCode="#,##0">
                  <c:v>7042.2535211267605</c:v>
                </c:pt>
                <c:pt idx="46" formatCode="#,##0">
                  <c:v>7042.2535211267605</c:v>
                </c:pt>
                <c:pt idx="47" formatCode="#,##0">
                  <c:v>7042.2535211267605</c:v>
                </c:pt>
                <c:pt idx="48" formatCode="#,##0">
                  <c:v>7042.2535211267605</c:v>
                </c:pt>
                <c:pt idx="49" formatCode="#,##0">
                  <c:v>7042.2535211267605</c:v>
                </c:pt>
                <c:pt idx="50" formatCode="#,##0">
                  <c:v>7042.2535211267605</c:v>
                </c:pt>
                <c:pt idx="51" formatCode="#,##0">
                  <c:v>7042.2535211267605</c:v>
                </c:pt>
                <c:pt idx="52" formatCode="#,##0">
                  <c:v>7042.2535211267605</c:v>
                </c:pt>
                <c:pt idx="53" formatCode="#,##0">
                  <c:v>7042.2535211267605</c:v>
                </c:pt>
                <c:pt idx="54" formatCode="#,##0">
                  <c:v>7042.2535211267605</c:v>
                </c:pt>
                <c:pt idx="55" formatCode="#,##0">
                  <c:v>7042.2535211267605</c:v>
                </c:pt>
                <c:pt idx="56" formatCode="#,##0">
                  <c:v>7042.2535211267605</c:v>
                </c:pt>
                <c:pt idx="57" formatCode="#,##0">
                  <c:v>7042.2535211267605</c:v>
                </c:pt>
                <c:pt idx="58" formatCode="#,##0">
                  <c:v>7042.2535211267605</c:v>
                </c:pt>
                <c:pt idx="59" formatCode="#,##0">
                  <c:v>7042.2535211267605</c:v>
                </c:pt>
                <c:pt idx="60" formatCode="#,##0">
                  <c:v>7042.2535211267605</c:v>
                </c:pt>
                <c:pt idx="61" formatCode="#,##0">
                  <c:v>7042.2535211267605</c:v>
                </c:pt>
                <c:pt idx="62" formatCode="#,##0">
                  <c:v>7042.2535211267605</c:v>
                </c:pt>
                <c:pt idx="63" formatCode="#,##0">
                  <c:v>7042.2535211267605</c:v>
                </c:pt>
                <c:pt idx="64" formatCode="#,##0">
                  <c:v>7042.2535211267605</c:v>
                </c:pt>
                <c:pt idx="65" formatCode="#,##0">
                  <c:v>7042.2535211267605</c:v>
                </c:pt>
                <c:pt idx="66" formatCode="#,##0">
                  <c:v>7042.2535211267605</c:v>
                </c:pt>
                <c:pt idx="67" formatCode="#,##0">
                  <c:v>7042.2535211267605</c:v>
                </c:pt>
                <c:pt idx="68" formatCode="#,##0">
                  <c:v>7042.2535211267605</c:v>
                </c:pt>
                <c:pt idx="69" formatCode="#,##0">
                  <c:v>7042.2535211267605</c:v>
                </c:pt>
                <c:pt idx="70" formatCode="#,##0">
                  <c:v>7042.2535211267605</c:v>
                </c:pt>
                <c:pt idx="71" formatCode="#,##0">
                  <c:v>7042.2535211267605</c:v>
                </c:pt>
                <c:pt idx="72" formatCode="#,##0">
                  <c:v>7042.2535211267605</c:v>
                </c:pt>
                <c:pt idx="73" formatCode="#,##0">
                  <c:v>7042.2535211267605</c:v>
                </c:pt>
                <c:pt idx="74" formatCode="#,##0">
                  <c:v>7042.2535211267605</c:v>
                </c:pt>
                <c:pt idx="75" formatCode="#,##0">
                  <c:v>7042.2535211267605</c:v>
                </c:pt>
                <c:pt idx="76" formatCode="#,##0">
                  <c:v>7042.2535211267605</c:v>
                </c:pt>
                <c:pt idx="77" formatCode="#,##0">
                  <c:v>7042.2535211267605</c:v>
                </c:pt>
                <c:pt idx="78" formatCode="#,##0">
                  <c:v>0</c:v>
                </c:pt>
                <c:pt idx="79" formatCode="#,##0">
                  <c:v>1489999.9999999995</c:v>
                </c:pt>
              </c:numCache>
            </c:numRef>
          </c:val>
        </c:ser>
        <c:ser>
          <c:idx val="21"/>
          <c:order val="21"/>
          <c:tx>
            <c:strRef>
              <c:f>EingGeschVorfälle!$A$25:$B$25</c:f>
              <c:strCache>
                <c:ptCount val="2"/>
                <c:pt idx="0">
                  <c:v>20</c:v>
                </c:pt>
                <c:pt idx="1">
                  <c:v>kumuliert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EingGeschVorfälle!$C$3:$CD$3</c:f>
              <c:strCache>
                <c:ptCount val="80"/>
                <c:pt idx="0">
                  <c:v>Haus/Wohnung</c:v>
                </c:pt>
                <c:pt idx="1">
                  <c:v>Start
Invest.</c:v>
                </c:pt>
                <c:pt idx="2">
                  <c:v>Ende
Invest.</c:v>
                </c:pt>
                <c:pt idx="3">
                  <c:v>angebroch. Monate Bau</c:v>
                </c:pt>
                <c:pt idx="4">
                  <c:v>gleichmäßig
J="1", N="0"</c:v>
                </c:pt>
                <c:pt idx="5">
                  <c:v>Summe
Invest</c:v>
                </c:pt>
                <c:pt idx="6">
                  <c:v>AfA-Dauer
[Monate]</c:v>
                </c:pt>
                <c:pt idx="7">
                  <c:v>31.01.18</c:v>
                </c:pt>
                <c:pt idx="8">
                  <c:v>28.02.18</c:v>
                </c:pt>
                <c:pt idx="9">
                  <c:v>31.03.18</c:v>
                </c:pt>
                <c:pt idx="10">
                  <c:v>30.04.18</c:v>
                </c:pt>
                <c:pt idx="11">
                  <c:v>31.05.18</c:v>
                </c:pt>
                <c:pt idx="12">
                  <c:v>30.06.18</c:v>
                </c:pt>
                <c:pt idx="13">
                  <c:v>31.07.18</c:v>
                </c:pt>
                <c:pt idx="14">
                  <c:v>31.08.18</c:v>
                </c:pt>
                <c:pt idx="15">
                  <c:v>30.09.18</c:v>
                </c:pt>
                <c:pt idx="16">
                  <c:v>31.10.18</c:v>
                </c:pt>
                <c:pt idx="17">
                  <c:v>30.11.18</c:v>
                </c:pt>
                <c:pt idx="18">
                  <c:v>31.12.18</c:v>
                </c:pt>
                <c:pt idx="19">
                  <c:v>31.01.19</c:v>
                </c:pt>
                <c:pt idx="20">
                  <c:v>28.02.19</c:v>
                </c:pt>
                <c:pt idx="21">
                  <c:v>31.03.19</c:v>
                </c:pt>
                <c:pt idx="22">
                  <c:v>30.04.19</c:v>
                </c:pt>
                <c:pt idx="23">
                  <c:v>31.05.19</c:v>
                </c:pt>
                <c:pt idx="24">
                  <c:v>30.06.19</c:v>
                </c:pt>
                <c:pt idx="25">
                  <c:v>31.07.19</c:v>
                </c:pt>
                <c:pt idx="26">
                  <c:v>31.08.19</c:v>
                </c:pt>
                <c:pt idx="27">
                  <c:v>30.09.19</c:v>
                </c:pt>
                <c:pt idx="28">
                  <c:v>31.10.19</c:v>
                </c:pt>
                <c:pt idx="29">
                  <c:v>30.11.19</c:v>
                </c:pt>
                <c:pt idx="30">
                  <c:v>31.12.19</c:v>
                </c:pt>
                <c:pt idx="31">
                  <c:v>31.01.20</c:v>
                </c:pt>
                <c:pt idx="32">
                  <c:v>29.02.20</c:v>
                </c:pt>
                <c:pt idx="33">
                  <c:v>31.03.20</c:v>
                </c:pt>
                <c:pt idx="34">
                  <c:v>30.04.20</c:v>
                </c:pt>
                <c:pt idx="35">
                  <c:v>31.05.20</c:v>
                </c:pt>
                <c:pt idx="36">
                  <c:v>30.06.20</c:v>
                </c:pt>
                <c:pt idx="37">
                  <c:v>31.07.20</c:v>
                </c:pt>
                <c:pt idx="38">
                  <c:v>31.08.20</c:v>
                </c:pt>
                <c:pt idx="39">
                  <c:v>30.09.20</c:v>
                </c:pt>
                <c:pt idx="40">
                  <c:v>31.10.20</c:v>
                </c:pt>
                <c:pt idx="41">
                  <c:v>30.11.20</c:v>
                </c:pt>
                <c:pt idx="42">
                  <c:v>31.12.20</c:v>
                </c:pt>
                <c:pt idx="43">
                  <c:v>31.01.21</c:v>
                </c:pt>
                <c:pt idx="44">
                  <c:v>28.02.21</c:v>
                </c:pt>
                <c:pt idx="45">
                  <c:v>31.03.21</c:v>
                </c:pt>
                <c:pt idx="46">
                  <c:v>30.04.21</c:v>
                </c:pt>
                <c:pt idx="47">
                  <c:v>31.05.21</c:v>
                </c:pt>
                <c:pt idx="48">
                  <c:v>30.06.21</c:v>
                </c:pt>
                <c:pt idx="49">
                  <c:v>31.07.21</c:v>
                </c:pt>
                <c:pt idx="50">
                  <c:v>31.08.21</c:v>
                </c:pt>
                <c:pt idx="51">
                  <c:v>30.09.21</c:v>
                </c:pt>
                <c:pt idx="52">
                  <c:v>31.10.21</c:v>
                </c:pt>
                <c:pt idx="53">
                  <c:v>30.11.21</c:v>
                </c:pt>
                <c:pt idx="54">
                  <c:v>31.12.21</c:v>
                </c:pt>
                <c:pt idx="55">
                  <c:v>31.01.22</c:v>
                </c:pt>
                <c:pt idx="56">
                  <c:v>28.02.22</c:v>
                </c:pt>
                <c:pt idx="57">
                  <c:v>31.03.22</c:v>
                </c:pt>
                <c:pt idx="58">
                  <c:v>30.04.22</c:v>
                </c:pt>
                <c:pt idx="59">
                  <c:v>31.05.22</c:v>
                </c:pt>
                <c:pt idx="60">
                  <c:v>30.06.22</c:v>
                </c:pt>
                <c:pt idx="61">
                  <c:v>31.07.22</c:v>
                </c:pt>
                <c:pt idx="62">
                  <c:v>31.08.22</c:v>
                </c:pt>
                <c:pt idx="63">
                  <c:v>30.09.22</c:v>
                </c:pt>
                <c:pt idx="64">
                  <c:v>31.10.22</c:v>
                </c:pt>
                <c:pt idx="65">
                  <c:v>30.11.22</c:v>
                </c:pt>
                <c:pt idx="66">
                  <c:v>31.12.22</c:v>
                </c:pt>
                <c:pt idx="67">
                  <c:v>31.01.23</c:v>
                </c:pt>
                <c:pt idx="68">
                  <c:v>28.02.23</c:v>
                </c:pt>
                <c:pt idx="69">
                  <c:v>31.03.23</c:v>
                </c:pt>
                <c:pt idx="70">
                  <c:v>30.04.23</c:v>
                </c:pt>
                <c:pt idx="71">
                  <c:v>31.05.23</c:v>
                </c:pt>
                <c:pt idx="72">
                  <c:v>30.06.23</c:v>
                </c:pt>
                <c:pt idx="73">
                  <c:v>31.07.23</c:v>
                </c:pt>
                <c:pt idx="74">
                  <c:v>31.08.23</c:v>
                </c:pt>
                <c:pt idx="75">
                  <c:v>30.09.23</c:v>
                </c:pt>
                <c:pt idx="76">
                  <c:v>31.10.23</c:v>
                </c:pt>
                <c:pt idx="77">
                  <c:v>30.11.23</c:v>
                </c:pt>
                <c:pt idx="78">
                  <c:v>31.12.23</c:v>
                </c:pt>
                <c:pt idx="79">
                  <c:v>S Kontrolle</c:v>
                </c:pt>
              </c:strCache>
            </c:strRef>
          </c:cat>
          <c:val>
            <c:numRef>
              <c:f>EingGeschVorfälle!$C$25:$CD$25</c:f>
              <c:numCache>
                <c:formatCode>General</c:formatCode>
                <c:ptCount val="80"/>
                <c:pt idx="7" formatCode="#,##0">
                  <c:v>7042.2535211267605</c:v>
                </c:pt>
                <c:pt idx="8" formatCode="#,##0">
                  <c:v>14084.507042253521</c:v>
                </c:pt>
                <c:pt idx="9" formatCode="#,##0">
                  <c:v>31126.760563380281</c:v>
                </c:pt>
                <c:pt idx="10" formatCode="#,##0">
                  <c:v>43169.014084507042</c:v>
                </c:pt>
                <c:pt idx="11" formatCode="#,##0">
                  <c:v>70211.267605633795</c:v>
                </c:pt>
                <c:pt idx="12" formatCode="#,##0">
                  <c:v>82253.521126760548</c:v>
                </c:pt>
                <c:pt idx="13" formatCode="#,##0">
                  <c:v>99295.774647887301</c:v>
                </c:pt>
                <c:pt idx="14" formatCode="#,##0">
                  <c:v>126338.02816901405</c:v>
                </c:pt>
                <c:pt idx="15" formatCode="#,##0">
                  <c:v>143380.28169014081</c:v>
                </c:pt>
                <c:pt idx="16" formatCode="#,##0">
                  <c:v>155422.53521126756</c:v>
                </c:pt>
                <c:pt idx="17" formatCode="#,##0">
                  <c:v>167464.78873239431</c:v>
                </c:pt>
                <c:pt idx="18" formatCode="#,##0">
                  <c:v>174507.04225352107</c:v>
                </c:pt>
                <c:pt idx="19" formatCode="#,##0">
                  <c:v>181549.29577464782</c:v>
                </c:pt>
                <c:pt idx="20" formatCode="#,##0">
                  <c:v>188591.54929577457</c:v>
                </c:pt>
                <c:pt idx="21" formatCode="#,##0">
                  <c:v>195633.80281690133</c:v>
                </c:pt>
                <c:pt idx="22" formatCode="#,##0">
                  <c:v>302676.05633802805</c:v>
                </c:pt>
                <c:pt idx="23" formatCode="#,##0">
                  <c:v>409718.3098591548</c:v>
                </c:pt>
                <c:pt idx="24" formatCode="#,##0">
                  <c:v>516760.56338028156</c:v>
                </c:pt>
                <c:pt idx="25" formatCode="#,##0">
                  <c:v>623802.81690140837</c:v>
                </c:pt>
                <c:pt idx="26" formatCode="#,##0">
                  <c:v>730845.07042253506</c:v>
                </c:pt>
                <c:pt idx="27" formatCode="#,##0">
                  <c:v>837887.32394366176</c:v>
                </c:pt>
                <c:pt idx="28" formatCode="#,##0">
                  <c:v>944929.57746478845</c:v>
                </c:pt>
                <c:pt idx="29" formatCode="#,##0">
                  <c:v>1051971.8309859151</c:v>
                </c:pt>
                <c:pt idx="30" formatCode="#,##0">
                  <c:v>1159014.0845070418</c:v>
                </c:pt>
                <c:pt idx="31" formatCode="#,##0">
                  <c:v>1166056.3380281685</c:v>
                </c:pt>
                <c:pt idx="32" formatCode="#,##0">
                  <c:v>1173098.5915492952</c:v>
                </c:pt>
                <c:pt idx="33" formatCode="#,##0">
                  <c:v>1180140.8450704219</c:v>
                </c:pt>
                <c:pt idx="34" formatCode="#,##0">
                  <c:v>1187183.0985915486</c:v>
                </c:pt>
                <c:pt idx="35" formatCode="#,##0">
                  <c:v>1194225.3521126753</c:v>
                </c:pt>
                <c:pt idx="36" formatCode="#,##0">
                  <c:v>1201267.605633802</c:v>
                </c:pt>
                <c:pt idx="37" formatCode="#,##0">
                  <c:v>1208309.8591549287</c:v>
                </c:pt>
                <c:pt idx="38" formatCode="#,##0">
                  <c:v>1215352.1126760554</c:v>
                </c:pt>
                <c:pt idx="39" formatCode="#,##0">
                  <c:v>1222394.3661971821</c:v>
                </c:pt>
                <c:pt idx="40" formatCode="#,##0">
                  <c:v>1229436.6197183088</c:v>
                </c:pt>
                <c:pt idx="41" formatCode="#,##0">
                  <c:v>1236478.8732394355</c:v>
                </c:pt>
                <c:pt idx="42" formatCode="#,##0">
                  <c:v>1243521.1267605622</c:v>
                </c:pt>
                <c:pt idx="43" formatCode="#,##0">
                  <c:v>1250563.3802816889</c:v>
                </c:pt>
                <c:pt idx="44" formatCode="#,##0">
                  <c:v>1257605.6338028156</c:v>
                </c:pt>
                <c:pt idx="45" formatCode="#,##0">
                  <c:v>1264647.8873239423</c:v>
                </c:pt>
                <c:pt idx="46" formatCode="#,##0">
                  <c:v>1271690.140845069</c:v>
                </c:pt>
                <c:pt idx="47" formatCode="#,##0">
                  <c:v>1278732.3943661957</c:v>
                </c:pt>
                <c:pt idx="48" formatCode="#,##0">
                  <c:v>1285774.6478873224</c:v>
                </c:pt>
                <c:pt idx="49" formatCode="#,##0">
                  <c:v>1292816.901408449</c:v>
                </c:pt>
                <c:pt idx="50" formatCode="#,##0">
                  <c:v>1299859.1549295757</c:v>
                </c:pt>
                <c:pt idx="51" formatCode="#,##0">
                  <c:v>1306901.4084507024</c:v>
                </c:pt>
                <c:pt idx="52" formatCode="#,##0">
                  <c:v>1313943.6619718291</c:v>
                </c:pt>
                <c:pt idx="53" formatCode="#,##0">
                  <c:v>1320985.9154929558</c:v>
                </c:pt>
                <c:pt idx="54" formatCode="#,##0">
                  <c:v>1328028.1690140825</c:v>
                </c:pt>
                <c:pt idx="55" formatCode="#,##0">
                  <c:v>1335070.4225352092</c:v>
                </c:pt>
                <c:pt idx="56" formatCode="#,##0">
                  <c:v>1342112.6760563359</c:v>
                </c:pt>
                <c:pt idx="57" formatCode="#,##0">
                  <c:v>1349154.9295774626</c:v>
                </c:pt>
                <c:pt idx="58" formatCode="#,##0">
                  <c:v>1356197.1830985893</c:v>
                </c:pt>
                <c:pt idx="59" formatCode="#,##0">
                  <c:v>1363239.436619716</c:v>
                </c:pt>
                <c:pt idx="60" formatCode="#,##0">
                  <c:v>1370281.6901408427</c:v>
                </c:pt>
                <c:pt idx="61" formatCode="#,##0">
                  <c:v>1377323.9436619694</c:v>
                </c:pt>
                <c:pt idx="62" formatCode="#,##0">
                  <c:v>1384366.1971830961</c:v>
                </c:pt>
                <c:pt idx="63" formatCode="#,##0">
                  <c:v>1391408.4507042228</c:v>
                </c:pt>
                <c:pt idx="64" formatCode="#,##0">
                  <c:v>1398450.7042253495</c:v>
                </c:pt>
                <c:pt idx="65" formatCode="#,##0">
                  <c:v>1405492.9577464762</c:v>
                </c:pt>
                <c:pt idx="66" formatCode="#,##0">
                  <c:v>1412535.2112676029</c:v>
                </c:pt>
                <c:pt idx="67" formatCode="#,##0">
                  <c:v>1419577.4647887296</c:v>
                </c:pt>
                <c:pt idx="68" formatCode="#,##0">
                  <c:v>1426619.7183098563</c:v>
                </c:pt>
                <c:pt idx="69" formatCode="#,##0">
                  <c:v>1433661.9718309829</c:v>
                </c:pt>
                <c:pt idx="70" formatCode="#,##0">
                  <c:v>1440704.2253521096</c:v>
                </c:pt>
                <c:pt idx="71" formatCode="#,##0">
                  <c:v>1447746.4788732363</c:v>
                </c:pt>
                <c:pt idx="72" formatCode="#,##0">
                  <c:v>1454788.732394363</c:v>
                </c:pt>
                <c:pt idx="73" formatCode="#,##0">
                  <c:v>1461830.9859154897</c:v>
                </c:pt>
                <c:pt idx="74" formatCode="#,##0">
                  <c:v>1468873.2394366164</c:v>
                </c:pt>
                <c:pt idx="75" formatCode="#,##0">
                  <c:v>1475915.4929577431</c:v>
                </c:pt>
                <c:pt idx="76" formatCode="#,##0">
                  <c:v>1482957.7464788698</c:v>
                </c:pt>
                <c:pt idx="77" formatCode="#,##0">
                  <c:v>1489999.9999999965</c:v>
                </c:pt>
                <c:pt idx="78" formatCode="#,##0">
                  <c:v>1489999.9999999965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554232"/>
        <c:axId val="279553448"/>
      </c:barChart>
      <c:catAx>
        <c:axId val="27955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553448"/>
        <c:crosses val="autoZero"/>
        <c:auto val="1"/>
        <c:lblAlgn val="ctr"/>
        <c:lblOffset val="100"/>
        <c:noMultiLvlLbl val="0"/>
      </c:catAx>
      <c:valAx>
        <c:axId val="27955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955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zoomScale="14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714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669635</xdr:colOff>
      <xdr:row>3</xdr:row>
      <xdr:rowOff>103908</xdr:rowOff>
    </xdr:from>
    <xdr:to>
      <xdr:col>10</xdr:col>
      <xdr:colOff>600362</xdr:colOff>
      <xdr:row>5</xdr:row>
      <xdr:rowOff>92364</xdr:rowOff>
    </xdr:to>
    <xdr:sp macro="" textlink="">
      <xdr:nvSpPr>
        <xdr:cNvPr id="2" name="Oval 1"/>
        <xdr:cNvSpPr/>
      </xdr:nvSpPr>
      <xdr:spPr>
        <a:xfrm>
          <a:off x="7065817" y="808181"/>
          <a:ext cx="1200727" cy="3348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138543</xdr:colOff>
      <xdr:row>3</xdr:row>
      <xdr:rowOff>11545</xdr:rowOff>
    </xdr:from>
    <xdr:to>
      <xdr:col>5</xdr:col>
      <xdr:colOff>623452</xdr:colOff>
      <xdr:row>6</xdr:row>
      <xdr:rowOff>34637</xdr:rowOff>
    </xdr:to>
    <xdr:sp macro="" textlink="">
      <xdr:nvSpPr>
        <xdr:cNvPr id="3" name="Oval 2"/>
        <xdr:cNvSpPr/>
      </xdr:nvSpPr>
      <xdr:spPr>
        <a:xfrm>
          <a:off x="3792679" y="990022"/>
          <a:ext cx="484909" cy="516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94673</xdr:colOff>
      <xdr:row>22</xdr:row>
      <xdr:rowOff>83122</xdr:rowOff>
    </xdr:from>
    <xdr:to>
      <xdr:col>11</xdr:col>
      <xdr:colOff>94673</xdr:colOff>
      <xdr:row>24</xdr:row>
      <xdr:rowOff>71577</xdr:rowOff>
    </xdr:to>
    <xdr:sp macro="" textlink="">
      <xdr:nvSpPr>
        <xdr:cNvPr id="4" name="Oval 3"/>
        <xdr:cNvSpPr/>
      </xdr:nvSpPr>
      <xdr:spPr>
        <a:xfrm>
          <a:off x="7160491" y="4077849"/>
          <a:ext cx="1200727" cy="3348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5</xdr:col>
      <xdr:colOff>18510</xdr:colOff>
      <xdr:row>6</xdr:row>
      <xdr:rowOff>11549</xdr:rowOff>
    </xdr:from>
    <xdr:ext cx="870687" cy="514949"/>
    <xdr:sp macro="" textlink="">
      <xdr:nvSpPr>
        <xdr:cNvPr id="6" name="Textfeld 5"/>
        <xdr:cNvSpPr txBox="1"/>
      </xdr:nvSpPr>
      <xdr:spPr>
        <a:xfrm>
          <a:off x="4197965" y="1235367"/>
          <a:ext cx="870687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900">
              <a:solidFill>
                <a:srgbClr val="FF0000"/>
              </a:solidFill>
            </a:rPr>
            <a:t>angebrochene</a:t>
          </a:r>
          <a:endParaRPr lang="de-DE" sz="900" baseline="0">
            <a:solidFill>
              <a:srgbClr val="FF0000"/>
            </a:solidFill>
          </a:endParaRPr>
        </a:p>
        <a:p>
          <a:pPr algn="ctr"/>
          <a:r>
            <a:rPr lang="de-DE" sz="900" baseline="0">
              <a:solidFill>
                <a:srgbClr val="FF0000"/>
              </a:solidFill>
            </a:rPr>
            <a:t>Monate genau</a:t>
          </a:r>
        </a:p>
        <a:p>
          <a:pPr algn="ctr"/>
          <a:r>
            <a:rPr lang="de-DE" sz="900" baseline="0">
              <a:solidFill>
                <a:srgbClr val="FF0000"/>
              </a:solidFill>
            </a:rPr>
            <a:t>berechnen</a:t>
          </a:r>
          <a:endParaRPr lang="de-DE" sz="9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288637</xdr:colOff>
      <xdr:row>5</xdr:row>
      <xdr:rowOff>8</xdr:rowOff>
    </xdr:from>
    <xdr:to>
      <xdr:col>4</xdr:col>
      <xdr:colOff>323273</xdr:colOff>
      <xdr:row>29</xdr:row>
      <xdr:rowOff>150098</xdr:rowOff>
    </xdr:to>
    <xdr:cxnSp macro="">
      <xdr:nvCxnSpPr>
        <xdr:cNvPr id="16" name="Gerade Verbindung mit Pfeil 15"/>
        <xdr:cNvCxnSpPr/>
      </xdr:nvCxnSpPr>
      <xdr:spPr>
        <a:xfrm flipH="1">
          <a:off x="3844637" y="1050644"/>
          <a:ext cx="34636" cy="4491181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303011</xdr:colOff>
      <xdr:row>13</xdr:row>
      <xdr:rowOff>13852</xdr:rowOff>
    </xdr:from>
    <xdr:ext cx="1206870" cy="514949"/>
    <xdr:sp macro="" textlink="">
      <xdr:nvSpPr>
        <xdr:cNvPr id="20" name="Textfeld 19"/>
        <xdr:cNvSpPr txBox="1"/>
      </xdr:nvSpPr>
      <xdr:spPr>
        <a:xfrm>
          <a:off x="3281738" y="2449943"/>
          <a:ext cx="1206870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900">
              <a:solidFill>
                <a:srgbClr val="FF0000"/>
              </a:solidFill>
            </a:rPr>
            <a:t>Beginn AfA</a:t>
          </a:r>
          <a:endParaRPr lang="de-DE" sz="900" baseline="0">
            <a:solidFill>
              <a:srgbClr val="FF0000"/>
            </a:solidFill>
          </a:endParaRPr>
        </a:p>
        <a:p>
          <a:pPr algn="ctr"/>
          <a:r>
            <a:rPr lang="de-DE" sz="900" baseline="0">
              <a:solidFill>
                <a:srgbClr val="FF0000"/>
              </a:solidFill>
            </a:rPr>
            <a:t>ist immer der nächste</a:t>
          </a:r>
        </a:p>
        <a:p>
          <a:pPr algn="ctr"/>
          <a:r>
            <a:rPr lang="de-DE" sz="900" baseline="0">
              <a:solidFill>
                <a:srgbClr val="FF0000"/>
              </a:solidFill>
            </a:rPr>
            <a:t>Monaterste</a:t>
          </a:r>
          <a:endParaRPr lang="de-DE" sz="9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154906</xdr:colOff>
      <xdr:row>28</xdr:row>
      <xdr:rowOff>13081</xdr:rowOff>
    </xdr:from>
    <xdr:to>
      <xdr:col>20</xdr:col>
      <xdr:colOff>538208</xdr:colOff>
      <xdr:row>33</xdr:row>
      <xdr:rowOff>158079</xdr:rowOff>
    </xdr:to>
    <xdr:sp macro="" textlink="">
      <xdr:nvSpPr>
        <xdr:cNvPr id="32" name="Bogen 31"/>
        <xdr:cNvSpPr/>
      </xdr:nvSpPr>
      <xdr:spPr>
        <a:xfrm rot="10800000">
          <a:off x="3710906" y="5046899"/>
          <a:ext cx="10497120" cy="1195635"/>
        </a:xfrm>
        <a:prstGeom prst="arc">
          <a:avLst>
            <a:gd name="adj1" fmla="val 10869189"/>
            <a:gd name="adj2" fmla="val 21508979"/>
          </a:avLst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8</xdr:col>
      <xdr:colOff>290425</xdr:colOff>
      <xdr:row>25</xdr:row>
      <xdr:rowOff>25404</xdr:rowOff>
    </xdr:from>
    <xdr:ext cx="2317302" cy="248851"/>
    <xdr:sp macro="" textlink="">
      <xdr:nvSpPr>
        <xdr:cNvPr id="33" name="Textfeld 32"/>
        <xdr:cNvSpPr txBox="1"/>
      </xdr:nvSpPr>
      <xdr:spPr>
        <a:xfrm>
          <a:off x="6686607" y="4539677"/>
          <a:ext cx="2317302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1000">
              <a:solidFill>
                <a:srgbClr val="FF0000"/>
              </a:solidFill>
            </a:rPr>
            <a:t>Summen trotz</a:t>
          </a:r>
          <a:r>
            <a:rPr lang="de-DE" sz="1000" baseline="0">
              <a:solidFill>
                <a:srgbClr val="FF0000"/>
              </a:solidFill>
            </a:rPr>
            <a:t> blockierter Felder möglich</a:t>
          </a:r>
          <a:endParaRPr lang="de-DE" sz="10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408023</xdr:colOff>
      <xdr:row>34</xdr:row>
      <xdr:rowOff>39262</xdr:rowOff>
    </xdr:from>
    <xdr:ext cx="5134740" cy="248851"/>
    <xdr:sp macro="" textlink="">
      <xdr:nvSpPr>
        <xdr:cNvPr id="34" name="Textfeld 33"/>
        <xdr:cNvSpPr txBox="1"/>
      </xdr:nvSpPr>
      <xdr:spPr>
        <a:xfrm>
          <a:off x="6134568" y="6296898"/>
          <a:ext cx="513474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1000">
              <a:solidFill>
                <a:srgbClr val="FF0000"/>
              </a:solidFill>
            </a:rPr>
            <a:t>Startet automatisch</a:t>
          </a:r>
          <a:r>
            <a:rPr lang="de-DE" sz="1000" baseline="0">
              <a:solidFill>
                <a:srgbClr val="FF0000"/>
              </a:solidFill>
            </a:rPr>
            <a:t> im in Spalte E definierten Monat mit dem Quotient Spalte H durch Spalte I </a:t>
          </a:r>
          <a:endParaRPr lang="de-DE" sz="10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CI322"/>
  <sheetViews>
    <sheetView tabSelected="1" zoomScale="110" zoomScaleNormal="110" zoomScalePageLayoutView="120" workbookViewId="0">
      <selection activeCell="L31" sqref="L31"/>
    </sheetView>
  </sheetViews>
  <sheetFormatPr baseColWidth="10" defaultColWidth="10.85546875" defaultRowHeight="12.75"/>
  <cols>
    <col min="1" max="1" width="4" style="2" customWidth="1"/>
    <col min="2" max="2" width="18.7109375" style="2" customWidth="1"/>
    <col min="3" max="3" width="16.42578125" style="2" customWidth="1"/>
    <col min="4" max="5" width="9.85546875" style="2" bestFit="1" customWidth="1"/>
    <col min="6" max="6" width="10.28515625" style="2" customWidth="1"/>
    <col min="7" max="7" width="10" style="2" customWidth="1"/>
    <col min="8" max="9" width="8.85546875" style="2" customWidth="1"/>
    <col min="10" max="82" width="7.85546875" style="2" customWidth="1"/>
    <col min="83" max="83" width="10.7109375" style="2" bestFit="1" customWidth="1"/>
    <col min="84" max="84" width="11.7109375" style="2" bestFit="1" customWidth="1"/>
    <col min="85" max="85" width="11.42578125" style="2" bestFit="1" customWidth="1"/>
    <col min="86" max="86" width="12" style="2" bestFit="1" customWidth="1"/>
    <col min="87" max="16384" width="10.85546875" style="2"/>
  </cols>
  <sheetData>
    <row r="1" spans="1:8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</row>
    <row r="2" spans="1:85">
      <c r="B2" s="1"/>
      <c r="C2" s="1"/>
      <c r="D2" s="1"/>
      <c r="E2" s="1"/>
      <c r="F2" s="1"/>
      <c r="G2" s="1"/>
      <c r="H2" s="1"/>
      <c r="I2" s="1"/>
    </row>
    <row r="3" spans="1:85" s="3" customFormat="1" ht="51">
      <c r="A3" s="16" t="s">
        <v>2</v>
      </c>
      <c r="B3" s="16" t="s">
        <v>3</v>
      </c>
      <c r="C3" s="16" t="s">
        <v>4</v>
      </c>
      <c r="D3" s="17" t="s">
        <v>15</v>
      </c>
      <c r="E3" s="17" t="s">
        <v>16</v>
      </c>
      <c r="F3" s="17" t="s">
        <v>17</v>
      </c>
      <c r="G3" s="17" t="s">
        <v>11</v>
      </c>
      <c r="H3" s="17" t="s">
        <v>5</v>
      </c>
      <c r="I3" s="17" t="s">
        <v>14</v>
      </c>
      <c r="J3" s="18">
        <v>43131</v>
      </c>
      <c r="K3" s="33">
        <f>EOMONTH(J3,1)</f>
        <v>43159</v>
      </c>
      <c r="L3" s="33">
        <f t="shared" ref="L3:BW3" si="0">EOMONTH(K3,1)</f>
        <v>43190</v>
      </c>
      <c r="M3" s="33">
        <f t="shared" si="0"/>
        <v>43220</v>
      </c>
      <c r="N3" s="33">
        <f t="shared" si="0"/>
        <v>43251</v>
      </c>
      <c r="O3" s="33">
        <f t="shared" si="0"/>
        <v>43281</v>
      </c>
      <c r="P3" s="33">
        <f t="shared" si="0"/>
        <v>43312</v>
      </c>
      <c r="Q3" s="33">
        <f t="shared" si="0"/>
        <v>43343</v>
      </c>
      <c r="R3" s="33">
        <f t="shared" si="0"/>
        <v>43373</v>
      </c>
      <c r="S3" s="33">
        <f t="shared" si="0"/>
        <v>43404</v>
      </c>
      <c r="T3" s="33">
        <f t="shared" si="0"/>
        <v>43434</v>
      </c>
      <c r="U3" s="33">
        <f t="shared" si="0"/>
        <v>43465</v>
      </c>
      <c r="V3" s="33">
        <f t="shared" si="0"/>
        <v>43496</v>
      </c>
      <c r="W3" s="33">
        <f t="shared" si="0"/>
        <v>43524</v>
      </c>
      <c r="X3" s="33">
        <f t="shared" si="0"/>
        <v>43555</v>
      </c>
      <c r="Y3" s="33">
        <f t="shared" si="0"/>
        <v>43585</v>
      </c>
      <c r="Z3" s="33">
        <f t="shared" si="0"/>
        <v>43616</v>
      </c>
      <c r="AA3" s="33">
        <f t="shared" si="0"/>
        <v>43646</v>
      </c>
      <c r="AB3" s="33">
        <f t="shared" si="0"/>
        <v>43677</v>
      </c>
      <c r="AC3" s="33">
        <f t="shared" si="0"/>
        <v>43708</v>
      </c>
      <c r="AD3" s="33">
        <f t="shared" si="0"/>
        <v>43738</v>
      </c>
      <c r="AE3" s="33">
        <f t="shared" si="0"/>
        <v>43769</v>
      </c>
      <c r="AF3" s="33">
        <f t="shared" si="0"/>
        <v>43799</v>
      </c>
      <c r="AG3" s="33">
        <f t="shared" si="0"/>
        <v>43830</v>
      </c>
      <c r="AH3" s="33">
        <f t="shared" si="0"/>
        <v>43861</v>
      </c>
      <c r="AI3" s="33">
        <f t="shared" si="0"/>
        <v>43890</v>
      </c>
      <c r="AJ3" s="33">
        <f t="shared" si="0"/>
        <v>43921</v>
      </c>
      <c r="AK3" s="33">
        <f t="shared" si="0"/>
        <v>43951</v>
      </c>
      <c r="AL3" s="33">
        <f t="shared" si="0"/>
        <v>43982</v>
      </c>
      <c r="AM3" s="33">
        <f t="shared" si="0"/>
        <v>44012</v>
      </c>
      <c r="AN3" s="33">
        <f t="shared" si="0"/>
        <v>44043</v>
      </c>
      <c r="AO3" s="33">
        <f t="shared" si="0"/>
        <v>44074</v>
      </c>
      <c r="AP3" s="33">
        <f t="shared" si="0"/>
        <v>44104</v>
      </c>
      <c r="AQ3" s="33">
        <f t="shared" si="0"/>
        <v>44135</v>
      </c>
      <c r="AR3" s="33">
        <f t="shared" si="0"/>
        <v>44165</v>
      </c>
      <c r="AS3" s="33">
        <f t="shared" si="0"/>
        <v>44196</v>
      </c>
      <c r="AT3" s="33">
        <f t="shared" si="0"/>
        <v>44227</v>
      </c>
      <c r="AU3" s="33">
        <f t="shared" si="0"/>
        <v>44255</v>
      </c>
      <c r="AV3" s="33">
        <f t="shared" si="0"/>
        <v>44286</v>
      </c>
      <c r="AW3" s="33">
        <f t="shared" si="0"/>
        <v>44316</v>
      </c>
      <c r="AX3" s="33">
        <f t="shared" si="0"/>
        <v>44347</v>
      </c>
      <c r="AY3" s="33">
        <f t="shared" si="0"/>
        <v>44377</v>
      </c>
      <c r="AZ3" s="33">
        <f t="shared" si="0"/>
        <v>44408</v>
      </c>
      <c r="BA3" s="33">
        <f t="shared" si="0"/>
        <v>44439</v>
      </c>
      <c r="BB3" s="33">
        <f t="shared" si="0"/>
        <v>44469</v>
      </c>
      <c r="BC3" s="33">
        <f t="shared" si="0"/>
        <v>44500</v>
      </c>
      <c r="BD3" s="33">
        <f t="shared" si="0"/>
        <v>44530</v>
      </c>
      <c r="BE3" s="33">
        <f t="shared" si="0"/>
        <v>44561</v>
      </c>
      <c r="BF3" s="33">
        <f t="shared" si="0"/>
        <v>44592</v>
      </c>
      <c r="BG3" s="33">
        <f t="shared" si="0"/>
        <v>44620</v>
      </c>
      <c r="BH3" s="33">
        <f t="shared" si="0"/>
        <v>44651</v>
      </c>
      <c r="BI3" s="33">
        <f t="shared" si="0"/>
        <v>44681</v>
      </c>
      <c r="BJ3" s="33">
        <f t="shared" si="0"/>
        <v>44712</v>
      </c>
      <c r="BK3" s="33">
        <f t="shared" si="0"/>
        <v>44742</v>
      </c>
      <c r="BL3" s="33">
        <f t="shared" si="0"/>
        <v>44773</v>
      </c>
      <c r="BM3" s="33">
        <f t="shared" si="0"/>
        <v>44804</v>
      </c>
      <c r="BN3" s="33">
        <f t="shared" si="0"/>
        <v>44834</v>
      </c>
      <c r="BO3" s="33">
        <f t="shared" si="0"/>
        <v>44865</v>
      </c>
      <c r="BP3" s="33">
        <f t="shared" si="0"/>
        <v>44895</v>
      </c>
      <c r="BQ3" s="33">
        <f t="shared" si="0"/>
        <v>44926</v>
      </c>
      <c r="BR3" s="33">
        <f t="shared" si="0"/>
        <v>44957</v>
      </c>
      <c r="BS3" s="33">
        <f t="shared" si="0"/>
        <v>44985</v>
      </c>
      <c r="BT3" s="33">
        <f t="shared" si="0"/>
        <v>45016</v>
      </c>
      <c r="BU3" s="33">
        <f t="shared" si="0"/>
        <v>45046</v>
      </c>
      <c r="BV3" s="33">
        <f t="shared" si="0"/>
        <v>45077</v>
      </c>
      <c r="BW3" s="33">
        <f t="shared" si="0"/>
        <v>45107</v>
      </c>
      <c r="BX3" s="33">
        <f t="shared" ref="BX3:CC3" si="1">EOMONTH(BW3,1)</f>
        <v>45138</v>
      </c>
      <c r="BY3" s="33">
        <f t="shared" si="1"/>
        <v>45169</v>
      </c>
      <c r="BZ3" s="33">
        <f t="shared" si="1"/>
        <v>45199</v>
      </c>
      <c r="CA3" s="33">
        <f t="shared" si="1"/>
        <v>45230</v>
      </c>
      <c r="CB3" s="33">
        <f t="shared" si="1"/>
        <v>45260</v>
      </c>
      <c r="CC3" s="33">
        <f t="shared" si="1"/>
        <v>45291</v>
      </c>
      <c r="CD3" s="19" t="s">
        <v>13</v>
      </c>
    </row>
    <row r="4" spans="1:85" ht="12.75" customHeight="1">
      <c r="A4" s="4">
        <v>1</v>
      </c>
      <c r="B4" s="4" t="s">
        <v>20</v>
      </c>
      <c r="C4" s="4" t="s">
        <v>19</v>
      </c>
      <c r="D4" s="12">
        <v>43101</v>
      </c>
      <c r="E4" s="32">
        <v>45260</v>
      </c>
      <c r="F4" s="34">
        <f>MONTH(E4)-MONTH(D4)+(YEAR(E4)-YEAR(D4))*12+1</f>
        <v>71</v>
      </c>
      <c r="G4" s="11">
        <v>1</v>
      </c>
      <c r="H4" s="6">
        <v>500000</v>
      </c>
      <c r="I4" s="23">
        <v>240</v>
      </c>
      <c r="J4" s="7">
        <f>$H$4/$F$4</f>
        <v>7042.2535211267605</v>
      </c>
      <c r="K4" s="7">
        <f t="shared" ref="K4:BV4" si="2">$H$4/$F$4</f>
        <v>7042.2535211267605</v>
      </c>
      <c r="L4" s="7">
        <f t="shared" si="2"/>
        <v>7042.2535211267605</v>
      </c>
      <c r="M4" s="7">
        <f t="shared" si="2"/>
        <v>7042.2535211267605</v>
      </c>
      <c r="N4" s="7">
        <f t="shared" si="2"/>
        <v>7042.2535211267605</v>
      </c>
      <c r="O4" s="7">
        <f t="shared" si="2"/>
        <v>7042.2535211267605</v>
      </c>
      <c r="P4" s="7">
        <f t="shared" si="2"/>
        <v>7042.2535211267605</v>
      </c>
      <c r="Q4" s="7">
        <f t="shared" si="2"/>
        <v>7042.2535211267605</v>
      </c>
      <c r="R4" s="7">
        <f t="shared" si="2"/>
        <v>7042.2535211267605</v>
      </c>
      <c r="S4" s="7">
        <f t="shared" si="2"/>
        <v>7042.2535211267605</v>
      </c>
      <c r="T4" s="7">
        <f t="shared" si="2"/>
        <v>7042.2535211267605</v>
      </c>
      <c r="U4" s="7">
        <f t="shared" si="2"/>
        <v>7042.2535211267605</v>
      </c>
      <c r="V4" s="7">
        <f t="shared" si="2"/>
        <v>7042.2535211267605</v>
      </c>
      <c r="W4" s="7">
        <f t="shared" si="2"/>
        <v>7042.2535211267605</v>
      </c>
      <c r="X4" s="7">
        <f t="shared" si="2"/>
        <v>7042.2535211267605</v>
      </c>
      <c r="Y4" s="7">
        <f t="shared" si="2"/>
        <v>7042.2535211267605</v>
      </c>
      <c r="Z4" s="7">
        <f t="shared" si="2"/>
        <v>7042.2535211267605</v>
      </c>
      <c r="AA4" s="7">
        <f t="shared" si="2"/>
        <v>7042.2535211267605</v>
      </c>
      <c r="AB4" s="7">
        <f t="shared" si="2"/>
        <v>7042.2535211267605</v>
      </c>
      <c r="AC4" s="7">
        <f t="shared" si="2"/>
        <v>7042.2535211267605</v>
      </c>
      <c r="AD4" s="7">
        <f t="shared" si="2"/>
        <v>7042.2535211267605</v>
      </c>
      <c r="AE4" s="7">
        <f t="shared" si="2"/>
        <v>7042.2535211267605</v>
      </c>
      <c r="AF4" s="7">
        <f t="shared" si="2"/>
        <v>7042.2535211267605</v>
      </c>
      <c r="AG4" s="7">
        <f t="shared" si="2"/>
        <v>7042.2535211267605</v>
      </c>
      <c r="AH4" s="7">
        <f t="shared" si="2"/>
        <v>7042.2535211267605</v>
      </c>
      <c r="AI4" s="7">
        <f t="shared" si="2"/>
        <v>7042.2535211267605</v>
      </c>
      <c r="AJ4" s="7">
        <f t="shared" si="2"/>
        <v>7042.2535211267605</v>
      </c>
      <c r="AK4" s="7">
        <f t="shared" si="2"/>
        <v>7042.2535211267605</v>
      </c>
      <c r="AL4" s="7">
        <f t="shared" si="2"/>
        <v>7042.2535211267605</v>
      </c>
      <c r="AM4" s="7">
        <f t="shared" si="2"/>
        <v>7042.2535211267605</v>
      </c>
      <c r="AN4" s="7">
        <f t="shared" si="2"/>
        <v>7042.2535211267605</v>
      </c>
      <c r="AO4" s="7">
        <f t="shared" si="2"/>
        <v>7042.2535211267605</v>
      </c>
      <c r="AP4" s="7">
        <f t="shared" si="2"/>
        <v>7042.2535211267605</v>
      </c>
      <c r="AQ4" s="7">
        <f t="shared" si="2"/>
        <v>7042.2535211267605</v>
      </c>
      <c r="AR4" s="7">
        <f t="shared" si="2"/>
        <v>7042.2535211267605</v>
      </c>
      <c r="AS4" s="7">
        <f t="shared" si="2"/>
        <v>7042.2535211267605</v>
      </c>
      <c r="AT4" s="7">
        <f t="shared" si="2"/>
        <v>7042.2535211267605</v>
      </c>
      <c r="AU4" s="7">
        <f t="shared" si="2"/>
        <v>7042.2535211267605</v>
      </c>
      <c r="AV4" s="7">
        <f t="shared" si="2"/>
        <v>7042.2535211267605</v>
      </c>
      <c r="AW4" s="7">
        <f t="shared" si="2"/>
        <v>7042.2535211267605</v>
      </c>
      <c r="AX4" s="7">
        <f t="shared" si="2"/>
        <v>7042.2535211267605</v>
      </c>
      <c r="AY4" s="7">
        <f t="shared" si="2"/>
        <v>7042.2535211267605</v>
      </c>
      <c r="AZ4" s="7">
        <f t="shared" si="2"/>
        <v>7042.2535211267605</v>
      </c>
      <c r="BA4" s="7">
        <f t="shared" si="2"/>
        <v>7042.2535211267605</v>
      </c>
      <c r="BB4" s="7">
        <f>$H$4/$F$4</f>
        <v>7042.2535211267605</v>
      </c>
      <c r="BC4" s="7">
        <f t="shared" si="2"/>
        <v>7042.2535211267605</v>
      </c>
      <c r="BD4" s="7">
        <f t="shared" si="2"/>
        <v>7042.2535211267605</v>
      </c>
      <c r="BE4" s="7">
        <f t="shared" si="2"/>
        <v>7042.2535211267605</v>
      </c>
      <c r="BF4" s="7">
        <f t="shared" si="2"/>
        <v>7042.2535211267605</v>
      </c>
      <c r="BG4" s="7">
        <f t="shared" si="2"/>
        <v>7042.2535211267605</v>
      </c>
      <c r="BH4" s="7">
        <f t="shared" si="2"/>
        <v>7042.2535211267605</v>
      </c>
      <c r="BI4" s="7">
        <f t="shared" si="2"/>
        <v>7042.2535211267605</v>
      </c>
      <c r="BJ4" s="7">
        <f t="shared" si="2"/>
        <v>7042.2535211267605</v>
      </c>
      <c r="BK4" s="7">
        <f t="shared" si="2"/>
        <v>7042.2535211267605</v>
      </c>
      <c r="BL4" s="7">
        <f t="shared" si="2"/>
        <v>7042.2535211267605</v>
      </c>
      <c r="BM4" s="7">
        <f t="shared" si="2"/>
        <v>7042.2535211267605</v>
      </c>
      <c r="BN4" s="7">
        <f t="shared" si="2"/>
        <v>7042.2535211267605</v>
      </c>
      <c r="BO4" s="7">
        <f t="shared" si="2"/>
        <v>7042.2535211267605</v>
      </c>
      <c r="BP4" s="7">
        <f t="shared" si="2"/>
        <v>7042.2535211267605</v>
      </c>
      <c r="BQ4" s="7">
        <f t="shared" si="2"/>
        <v>7042.2535211267605</v>
      </c>
      <c r="BR4" s="7">
        <f t="shared" si="2"/>
        <v>7042.2535211267605</v>
      </c>
      <c r="BS4" s="7">
        <f t="shared" si="2"/>
        <v>7042.2535211267605</v>
      </c>
      <c r="BT4" s="7">
        <f t="shared" si="2"/>
        <v>7042.2535211267605</v>
      </c>
      <c r="BU4" s="7">
        <f>$H$4/$F$4</f>
        <v>7042.2535211267605</v>
      </c>
      <c r="BV4" s="7">
        <f t="shared" si="2"/>
        <v>7042.2535211267605</v>
      </c>
      <c r="BW4" s="7">
        <f t="shared" ref="BW4:CB4" si="3">$H$4/$F$4</f>
        <v>7042.2535211267605</v>
      </c>
      <c r="BX4" s="7">
        <f t="shared" si="3"/>
        <v>7042.2535211267605</v>
      </c>
      <c r="BY4" s="7">
        <f t="shared" si="3"/>
        <v>7042.2535211267605</v>
      </c>
      <c r="BZ4" s="7">
        <f t="shared" si="3"/>
        <v>7042.2535211267605</v>
      </c>
      <c r="CA4" s="7">
        <f t="shared" si="3"/>
        <v>7042.2535211267605</v>
      </c>
      <c r="CB4" s="7">
        <f t="shared" si="3"/>
        <v>7042.2535211267605</v>
      </c>
      <c r="CC4" s="15" t="s">
        <v>26</v>
      </c>
      <c r="CD4" s="13">
        <f>SUM(J4:CC4)</f>
        <v>499999.99999999959</v>
      </c>
      <c r="CF4" s="3"/>
      <c r="CG4" s="3"/>
    </row>
    <row r="5" spans="1:85" ht="12.75" customHeight="1">
      <c r="A5" s="4">
        <v>2</v>
      </c>
      <c r="B5" s="4" t="s">
        <v>21</v>
      </c>
      <c r="C5" s="4" t="s">
        <v>24</v>
      </c>
      <c r="D5" s="12">
        <v>43174</v>
      </c>
      <c r="E5" s="27">
        <v>43424</v>
      </c>
      <c r="F5" s="34">
        <f>MONTH(E5)-MONTH(D5)+(YEAR(E5)-YEAR(D5))*12+1</f>
        <v>9</v>
      </c>
      <c r="G5" s="11">
        <v>0</v>
      </c>
      <c r="H5" s="6">
        <v>90000</v>
      </c>
      <c r="I5" s="23">
        <v>120</v>
      </c>
      <c r="J5" s="29" t="s">
        <v>12</v>
      </c>
      <c r="K5" s="31"/>
      <c r="L5" s="7">
        <v>10000</v>
      </c>
      <c r="M5" s="7">
        <v>5000</v>
      </c>
      <c r="N5" s="7">
        <v>20000</v>
      </c>
      <c r="O5" s="7">
        <v>5000</v>
      </c>
      <c r="P5" s="7">
        <v>10000</v>
      </c>
      <c r="Q5" s="7">
        <v>20000</v>
      </c>
      <c r="R5" s="7">
        <v>10000</v>
      </c>
      <c r="S5" s="7">
        <v>5000</v>
      </c>
      <c r="T5" s="7">
        <v>5000</v>
      </c>
      <c r="U5" s="29" t="s">
        <v>12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  <c r="CD5" s="14">
        <f>SUM(L5:T5)</f>
        <v>90000</v>
      </c>
      <c r="CF5" s="3"/>
      <c r="CG5" s="3"/>
    </row>
    <row r="6" spans="1:85">
      <c r="A6" s="4">
        <v>3</v>
      </c>
      <c r="B6" s="4" t="s">
        <v>22</v>
      </c>
      <c r="C6" s="4" t="s">
        <v>23</v>
      </c>
      <c r="D6" s="12">
        <v>43556</v>
      </c>
      <c r="E6" s="28">
        <v>43815</v>
      </c>
      <c r="F6" s="34">
        <f>MONTH(E6)-MONTH(D6)+(YEAR(E6)-YEAR(D6))*12+1</f>
        <v>9</v>
      </c>
      <c r="G6" s="11">
        <v>1</v>
      </c>
      <c r="H6" s="6">
        <v>900000</v>
      </c>
      <c r="I6" s="23">
        <f>12*25</f>
        <v>300</v>
      </c>
      <c r="J6" s="29" t="s">
        <v>12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  <c r="Y6" s="7">
        <f>$H$6/$F$6</f>
        <v>100000</v>
      </c>
      <c r="Z6" s="7">
        <f t="shared" ref="Z6:AG6" si="4">$H$6/$F$6</f>
        <v>100000</v>
      </c>
      <c r="AA6" s="7">
        <f t="shared" si="4"/>
        <v>100000</v>
      </c>
      <c r="AB6" s="7">
        <f t="shared" si="4"/>
        <v>100000</v>
      </c>
      <c r="AC6" s="7">
        <f t="shared" si="4"/>
        <v>100000</v>
      </c>
      <c r="AD6" s="7">
        <f t="shared" si="4"/>
        <v>100000</v>
      </c>
      <c r="AE6" s="7">
        <f t="shared" si="4"/>
        <v>100000</v>
      </c>
      <c r="AF6" s="7">
        <f t="shared" si="4"/>
        <v>100000</v>
      </c>
      <c r="AG6" s="7">
        <f t="shared" si="4"/>
        <v>100000</v>
      </c>
      <c r="AH6" s="29" t="s">
        <v>12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1"/>
      <c r="CD6" s="14">
        <f>SUM(Y6:AG6)</f>
        <v>900000</v>
      </c>
      <c r="CF6" s="3"/>
      <c r="CG6" s="3"/>
    </row>
    <row r="7" spans="1:85">
      <c r="A7" s="4">
        <v>4</v>
      </c>
      <c r="B7" s="4" t="s">
        <v>6</v>
      </c>
      <c r="C7" s="4" t="s">
        <v>25</v>
      </c>
      <c r="D7" s="5"/>
      <c r="E7" s="5"/>
      <c r="F7" s="22"/>
      <c r="G7" s="11"/>
      <c r="H7" s="6"/>
      <c r="I7" s="23"/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14">
        <f>SUM(J7:CC7)</f>
        <v>0</v>
      </c>
      <c r="CF7" s="3"/>
      <c r="CG7" s="3"/>
    </row>
    <row r="8" spans="1:85">
      <c r="A8" s="4">
        <v>5</v>
      </c>
      <c r="B8" s="4" t="s">
        <v>6</v>
      </c>
      <c r="C8" s="4" t="s">
        <v>25</v>
      </c>
      <c r="D8" s="12"/>
      <c r="E8" s="12"/>
      <c r="F8" s="22"/>
      <c r="G8" s="11"/>
      <c r="H8" s="6"/>
      <c r="I8" s="23"/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14">
        <f t="shared" ref="CD8:CD23" si="5">SUM(J8:CC8)</f>
        <v>0</v>
      </c>
      <c r="CF8" s="3"/>
      <c r="CG8" s="3"/>
    </row>
    <row r="9" spans="1:85">
      <c r="A9" s="4">
        <v>6</v>
      </c>
      <c r="B9" s="4" t="s">
        <v>6</v>
      </c>
      <c r="C9" s="4" t="s">
        <v>25</v>
      </c>
      <c r="D9" s="12"/>
      <c r="E9" s="12"/>
      <c r="F9" s="22"/>
      <c r="G9" s="11"/>
      <c r="H9" s="6"/>
      <c r="I9" s="23"/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14">
        <f t="shared" si="5"/>
        <v>0</v>
      </c>
      <c r="CF9" s="3"/>
      <c r="CG9" s="3"/>
    </row>
    <row r="10" spans="1:85">
      <c r="A10" s="4">
        <v>7</v>
      </c>
      <c r="B10" s="4" t="s">
        <v>6</v>
      </c>
      <c r="C10" s="4" t="s">
        <v>25</v>
      </c>
      <c r="D10" s="5"/>
      <c r="E10" s="5"/>
      <c r="F10" s="22"/>
      <c r="G10" s="11"/>
      <c r="H10" s="6"/>
      <c r="I10" s="23"/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14">
        <f t="shared" si="5"/>
        <v>0</v>
      </c>
      <c r="CF10" s="3"/>
      <c r="CG10" s="3"/>
    </row>
    <row r="11" spans="1:85">
      <c r="A11" s="4">
        <v>8</v>
      </c>
      <c r="B11" s="4" t="s">
        <v>6</v>
      </c>
      <c r="C11" s="4" t="s">
        <v>25</v>
      </c>
      <c r="D11" s="12"/>
      <c r="E11" s="12"/>
      <c r="F11" s="22"/>
      <c r="G11" s="11"/>
      <c r="H11" s="6"/>
      <c r="I11" s="23"/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14">
        <f t="shared" si="5"/>
        <v>0</v>
      </c>
      <c r="CF11" s="3"/>
      <c r="CG11" s="3"/>
    </row>
    <row r="12" spans="1:85">
      <c r="A12" s="4">
        <v>9</v>
      </c>
      <c r="B12" s="4" t="s">
        <v>6</v>
      </c>
      <c r="C12" s="4" t="s">
        <v>25</v>
      </c>
      <c r="D12" s="12"/>
      <c r="E12" s="12"/>
      <c r="F12" s="22"/>
      <c r="G12" s="11"/>
      <c r="H12" s="6"/>
      <c r="I12" s="23"/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14">
        <f t="shared" si="5"/>
        <v>0</v>
      </c>
      <c r="CF12" s="3"/>
      <c r="CG12" s="3"/>
    </row>
    <row r="13" spans="1:85">
      <c r="A13" s="4">
        <v>10</v>
      </c>
      <c r="B13" s="4" t="s">
        <v>6</v>
      </c>
      <c r="C13" s="4" t="s">
        <v>25</v>
      </c>
      <c r="D13" s="5"/>
      <c r="E13" s="5"/>
      <c r="F13" s="22"/>
      <c r="G13" s="11"/>
      <c r="H13" s="6"/>
      <c r="I13" s="23"/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14">
        <f t="shared" si="5"/>
        <v>0</v>
      </c>
      <c r="CF13" s="3"/>
      <c r="CG13" s="3"/>
    </row>
    <row r="14" spans="1:85">
      <c r="A14" s="4">
        <v>11</v>
      </c>
      <c r="B14" s="4" t="s">
        <v>6</v>
      </c>
      <c r="C14" s="4" t="s">
        <v>25</v>
      </c>
      <c r="D14" s="12"/>
      <c r="E14" s="12"/>
      <c r="F14" s="22"/>
      <c r="G14" s="11"/>
      <c r="H14" s="6"/>
      <c r="I14" s="23"/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14">
        <f t="shared" si="5"/>
        <v>0</v>
      </c>
      <c r="CF14" s="3"/>
      <c r="CG14" s="3"/>
    </row>
    <row r="15" spans="1:85">
      <c r="A15" s="4">
        <v>12</v>
      </c>
      <c r="B15" s="4" t="s">
        <v>6</v>
      </c>
      <c r="C15" s="4" t="s">
        <v>25</v>
      </c>
      <c r="D15" s="12"/>
      <c r="E15" s="12"/>
      <c r="F15" s="22"/>
      <c r="G15" s="11"/>
      <c r="H15" s="6"/>
      <c r="I15" s="23"/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14">
        <f t="shared" si="5"/>
        <v>0</v>
      </c>
      <c r="CF15" s="8"/>
      <c r="CG15" s="3"/>
    </row>
    <row r="16" spans="1:85">
      <c r="A16" s="4">
        <v>13</v>
      </c>
      <c r="B16" s="4" t="s">
        <v>6</v>
      </c>
      <c r="C16" s="4" t="s">
        <v>25</v>
      </c>
      <c r="D16" s="5"/>
      <c r="E16" s="5"/>
      <c r="F16" s="22"/>
      <c r="G16" s="11"/>
      <c r="H16" s="6"/>
      <c r="I16" s="23"/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14">
        <f t="shared" si="5"/>
        <v>0</v>
      </c>
      <c r="CF16" s="8"/>
      <c r="CG16" s="3"/>
    </row>
    <row r="17" spans="1:85">
      <c r="A17" s="4">
        <v>14</v>
      </c>
      <c r="B17" s="4" t="s">
        <v>6</v>
      </c>
      <c r="C17" s="4" t="s">
        <v>25</v>
      </c>
      <c r="D17" s="12"/>
      <c r="E17" s="12"/>
      <c r="F17" s="22"/>
      <c r="G17" s="11"/>
      <c r="H17" s="6"/>
      <c r="I17" s="23"/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14">
        <f t="shared" si="5"/>
        <v>0</v>
      </c>
      <c r="CF17" s="8"/>
      <c r="CG17" s="3"/>
    </row>
    <row r="18" spans="1:85">
      <c r="A18" s="4">
        <v>15</v>
      </c>
      <c r="B18" s="4" t="s">
        <v>6</v>
      </c>
      <c r="C18" s="4" t="s">
        <v>25</v>
      </c>
      <c r="D18" s="12"/>
      <c r="E18" s="12"/>
      <c r="F18" s="22"/>
      <c r="G18" s="11"/>
      <c r="H18" s="6"/>
      <c r="I18" s="23"/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14">
        <f t="shared" si="5"/>
        <v>0</v>
      </c>
      <c r="CF18" s="8"/>
      <c r="CG18" s="3"/>
    </row>
    <row r="19" spans="1:85">
      <c r="A19" s="4">
        <v>16</v>
      </c>
      <c r="B19" s="4" t="s">
        <v>6</v>
      </c>
      <c r="C19" s="4" t="s">
        <v>25</v>
      </c>
      <c r="D19" s="5"/>
      <c r="E19" s="5"/>
      <c r="F19" s="22"/>
      <c r="G19" s="11"/>
      <c r="H19" s="6"/>
      <c r="I19" s="23"/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14">
        <f t="shared" si="5"/>
        <v>0</v>
      </c>
      <c r="CF19" s="8"/>
      <c r="CG19" s="3"/>
    </row>
    <row r="20" spans="1:85">
      <c r="A20" s="4">
        <v>17</v>
      </c>
      <c r="B20" s="4" t="s">
        <v>6</v>
      </c>
      <c r="C20" s="4" t="s">
        <v>25</v>
      </c>
      <c r="D20" s="12"/>
      <c r="E20" s="12"/>
      <c r="F20" s="22"/>
      <c r="G20" s="11"/>
      <c r="H20" s="6"/>
      <c r="I20" s="23"/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14">
        <f t="shared" si="5"/>
        <v>0</v>
      </c>
      <c r="CF20" s="8"/>
      <c r="CG20" s="3"/>
    </row>
    <row r="21" spans="1:85">
      <c r="A21" s="4">
        <v>18</v>
      </c>
      <c r="B21" s="4" t="s">
        <v>6</v>
      </c>
      <c r="C21" s="4" t="s">
        <v>25</v>
      </c>
      <c r="D21" s="12"/>
      <c r="E21" s="12"/>
      <c r="F21" s="22"/>
      <c r="G21" s="11"/>
      <c r="H21" s="6"/>
      <c r="I21" s="23"/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14">
        <f t="shared" si="5"/>
        <v>0</v>
      </c>
      <c r="CF21" s="8"/>
    </row>
    <row r="22" spans="1:85">
      <c r="A22" s="4">
        <v>19</v>
      </c>
      <c r="B22" s="4" t="s">
        <v>6</v>
      </c>
      <c r="C22" s="4" t="s">
        <v>25</v>
      </c>
      <c r="D22" s="5"/>
      <c r="E22" s="5"/>
      <c r="F22" s="22"/>
      <c r="G22" s="11"/>
      <c r="H22" s="6"/>
      <c r="I22" s="23"/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14">
        <f t="shared" si="5"/>
        <v>0</v>
      </c>
      <c r="CF22" s="8"/>
    </row>
    <row r="23" spans="1:85">
      <c r="A23" s="4">
        <v>20</v>
      </c>
      <c r="B23" s="4" t="s">
        <v>6</v>
      </c>
      <c r="C23" s="4" t="s">
        <v>25</v>
      </c>
      <c r="D23" s="12"/>
      <c r="E23" s="12"/>
      <c r="F23" s="22"/>
      <c r="G23" s="11"/>
      <c r="H23" s="6"/>
      <c r="I23" s="23"/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14">
        <f t="shared" si="5"/>
        <v>0</v>
      </c>
      <c r="CF23" s="8"/>
    </row>
    <row r="24" spans="1:85">
      <c r="A24" s="20"/>
      <c r="B24" s="20" t="s">
        <v>7</v>
      </c>
      <c r="C24" s="20"/>
      <c r="D24" s="20"/>
      <c r="E24" s="20"/>
      <c r="F24" s="20"/>
      <c r="G24" s="20"/>
      <c r="H24" s="20"/>
      <c r="I24" s="20"/>
      <c r="J24" s="21">
        <f t="shared" ref="J24:AO24" si="6">SUM(J4:J23)</f>
        <v>7042.2535211267605</v>
      </c>
      <c r="K24" s="21">
        <f t="shared" si="6"/>
        <v>7042.2535211267605</v>
      </c>
      <c r="L24" s="21">
        <f t="shared" si="6"/>
        <v>17042.25352112676</v>
      </c>
      <c r="M24" s="21">
        <f t="shared" si="6"/>
        <v>12042.25352112676</v>
      </c>
      <c r="N24" s="21">
        <f t="shared" si="6"/>
        <v>27042.25352112676</v>
      </c>
      <c r="O24" s="21">
        <f t="shared" si="6"/>
        <v>12042.25352112676</v>
      </c>
      <c r="P24" s="21">
        <f t="shared" si="6"/>
        <v>17042.25352112676</v>
      </c>
      <c r="Q24" s="21">
        <f t="shared" si="6"/>
        <v>27042.25352112676</v>
      </c>
      <c r="R24" s="21">
        <f t="shared" si="6"/>
        <v>17042.25352112676</v>
      </c>
      <c r="S24" s="21">
        <f t="shared" si="6"/>
        <v>12042.25352112676</v>
      </c>
      <c r="T24" s="21">
        <f t="shared" si="6"/>
        <v>12042.25352112676</v>
      </c>
      <c r="U24" s="21">
        <f t="shared" si="6"/>
        <v>7042.2535211267605</v>
      </c>
      <c r="V24" s="21">
        <f t="shared" si="6"/>
        <v>7042.2535211267605</v>
      </c>
      <c r="W24" s="21">
        <f t="shared" si="6"/>
        <v>7042.2535211267605</v>
      </c>
      <c r="X24" s="21">
        <f t="shared" si="6"/>
        <v>7042.2535211267605</v>
      </c>
      <c r="Y24" s="21">
        <f t="shared" si="6"/>
        <v>107042.25352112675</v>
      </c>
      <c r="Z24" s="21">
        <f t="shared" si="6"/>
        <v>107042.25352112675</v>
      </c>
      <c r="AA24" s="21">
        <f t="shared" si="6"/>
        <v>107042.25352112675</v>
      </c>
      <c r="AB24" s="21">
        <f t="shared" si="6"/>
        <v>107042.25352112675</v>
      </c>
      <c r="AC24" s="21">
        <f t="shared" si="6"/>
        <v>107042.25352112675</v>
      </c>
      <c r="AD24" s="21">
        <f t="shared" si="6"/>
        <v>107042.25352112675</v>
      </c>
      <c r="AE24" s="21">
        <f t="shared" si="6"/>
        <v>107042.25352112675</v>
      </c>
      <c r="AF24" s="21">
        <f t="shared" si="6"/>
        <v>107042.25352112675</v>
      </c>
      <c r="AG24" s="21">
        <f t="shared" si="6"/>
        <v>107042.25352112675</v>
      </c>
      <c r="AH24" s="21">
        <f t="shared" si="6"/>
        <v>7042.2535211267605</v>
      </c>
      <c r="AI24" s="21">
        <f t="shared" si="6"/>
        <v>7042.2535211267605</v>
      </c>
      <c r="AJ24" s="21">
        <f t="shared" si="6"/>
        <v>7042.2535211267605</v>
      </c>
      <c r="AK24" s="21">
        <f t="shared" si="6"/>
        <v>7042.2535211267605</v>
      </c>
      <c r="AL24" s="21">
        <f t="shared" si="6"/>
        <v>7042.2535211267605</v>
      </c>
      <c r="AM24" s="21">
        <f t="shared" si="6"/>
        <v>7042.2535211267605</v>
      </c>
      <c r="AN24" s="21">
        <f t="shared" si="6"/>
        <v>7042.2535211267605</v>
      </c>
      <c r="AO24" s="21">
        <f t="shared" si="6"/>
        <v>7042.2535211267605</v>
      </c>
      <c r="AP24" s="21">
        <f t="shared" ref="AP24:BU24" si="7">SUM(AP4:AP23)</f>
        <v>7042.2535211267605</v>
      </c>
      <c r="AQ24" s="21">
        <f t="shared" si="7"/>
        <v>7042.2535211267605</v>
      </c>
      <c r="AR24" s="21">
        <f t="shared" si="7"/>
        <v>7042.2535211267605</v>
      </c>
      <c r="AS24" s="21">
        <f t="shared" si="7"/>
        <v>7042.2535211267605</v>
      </c>
      <c r="AT24" s="21">
        <f t="shared" si="7"/>
        <v>7042.2535211267605</v>
      </c>
      <c r="AU24" s="21">
        <f t="shared" si="7"/>
        <v>7042.2535211267605</v>
      </c>
      <c r="AV24" s="21">
        <f t="shared" si="7"/>
        <v>7042.2535211267605</v>
      </c>
      <c r="AW24" s="21">
        <f t="shared" si="7"/>
        <v>7042.2535211267605</v>
      </c>
      <c r="AX24" s="21">
        <f t="shared" si="7"/>
        <v>7042.2535211267605</v>
      </c>
      <c r="AY24" s="21">
        <f t="shared" si="7"/>
        <v>7042.2535211267605</v>
      </c>
      <c r="AZ24" s="21">
        <f t="shared" si="7"/>
        <v>7042.2535211267605</v>
      </c>
      <c r="BA24" s="21">
        <f t="shared" si="7"/>
        <v>7042.2535211267605</v>
      </c>
      <c r="BB24" s="21">
        <f t="shared" si="7"/>
        <v>7042.2535211267605</v>
      </c>
      <c r="BC24" s="21">
        <f t="shared" si="7"/>
        <v>7042.2535211267605</v>
      </c>
      <c r="BD24" s="21">
        <f t="shared" si="7"/>
        <v>7042.2535211267605</v>
      </c>
      <c r="BE24" s="21">
        <f t="shared" si="7"/>
        <v>7042.2535211267605</v>
      </c>
      <c r="BF24" s="21">
        <f t="shared" si="7"/>
        <v>7042.2535211267605</v>
      </c>
      <c r="BG24" s="21">
        <f t="shared" si="7"/>
        <v>7042.2535211267605</v>
      </c>
      <c r="BH24" s="21">
        <f t="shared" si="7"/>
        <v>7042.2535211267605</v>
      </c>
      <c r="BI24" s="21">
        <f t="shared" si="7"/>
        <v>7042.2535211267605</v>
      </c>
      <c r="BJ24" s="21">
        <f t="shared" si="7"/>
        <v>7042.2535211267605</v>
      </c>
      <c r="BK24" s="21">
        <f t="shared" si="7"/>
        <v>7042.2535211267605</v>
      </c>
      <c r="BL24" s="21">
        <f t="shared" si="7"/>
        <v>7042.2535211267605</v>
      </c>
      <c r="BM24" s="21">
        <f t="shared" si="7"/>
        <v>7042.2535211267605</v>
      </c>
      <c r="BN24" s="21">
        <f t="shared" si="7"/>
        <v>7042.2535211267605</v>
      </c>
      <c r="BO24" s="21">
        <f t="shared" si="7"/>
        <v>7042.2535211267605</v>
      </c>
      <c r="BP24" s="21">
        <f t="shared" si="7"/>
        <v>7042.2535211267605</v>
      </c>
      <c r="BQ24" s="21">
        <f t="shared" si="7"/>
        <v>7042.2535211267605</v>
      </c>
      <c r="BR24" s="21">
        <f t="shared" si="7"/>
        <v>7042.2535211267605</v>
      </c>
      <c r="BS24" s="21">
        <f t="shared" si="7"/>
        <v>7042.2535211267605</v>
      </c>
      <c r="BT24" s="21">
        <f t="shared" si="7"/>
        <v>7042.2535211267605</v>
      </c>
      <c r="BU24" s="21">
        <f t="shared" si="7"/>
        <v>7042.2535211267605</v>
      </c>
      <c r="BV24" s="21">
        <f t="shared" ref="BV24:DA24" si="8">SUM(BV4:BV23)</f>
        <v>7042.2535211267605</v>
      </c>
      <c r="BW24" s="21">
        <f t="shared" si="8"/>
        <v>7042.2535211267605</v>
      </c>
      <c r="BX24" s="21">
        <f t="shared" si="8"/>
        <v>7042.2535211267605</v>
      </c>
      <c r="BY24" s="21">
        <f t="shared" si="8"/>
        <v>7042.2535211267605</v>
      </c>
      <c r="BZ24" s="21">
        <f t="shared" si="8"/>
        <v>7042.2535211267605</v>
      </c>
      <c r="CA24" s="21">
        <f t="shared" si="8"/>
        <v>7042.2535211267605</v>
      </c>
      <c r="CB24" s="21">
        <f t="shared" si="8"/>
        <v>7042.2535211267605</v>
      </c>
      <c r="CC24" s="21">
        <f t="shared" si="8"/>
        <v>0</v>
      </c>
      <c r="CD24" s="21">
        <f t="shared" si="8"/>
        <v>1489999.9999999995</v>
      </c>
    </row>
    <row r="25" spans="1:85">
      <c r="A25" s="20"/>
      <c r="B25" s="20" t="s">
        <v>8</v>
      </c>
      <c r="C25" s="20"/>
      <c r="D25" s="20"/>
      <c r="E25" s="20"/>
      <c r="F25" s="20"/>
      <c r="G25" s="20"/>
      <c r="H25" s="20"/>
      <c r="I25" s="20"/>
      <c r="J25" s="21">
        <f>J24</f>
        <v>7042.2535211267605</v>
      </c>
      <c r="K25" s="21">
        <f>J25+K24</f>
        <v>14084.507042253521</v>
      </c>
      <c r="L25" s="21">
        <f t="shared" ref="L25" si="9">K25+L24</f>
        <v>31126.760563380281</v>
      </c>
      <c r="M25" s="21">
        <f t="shared" ref="M25" si="10">L25+M24</f>
        <v>43169.014084507042</v>
      </c>
      <c r="N25" s="21">
        <f t="shared" ref="N25" si="11">M25+N24</f>
        <v>70211.267605633795</v>
      </c>
      <c r="O25" s="21">
        <f t="shared" ref="O25" si="12">N25+O24</f>
        <v>82253.521126760548</v>
      </c>
      <c r="P25" s="21">
        <f t="shared" ref="P25" si="13">O25+P24</f>
        <v>99295.774647887301</v>
      </c>
      <c r="Q25" s="21">
        <f t="shared" ref="Q25" si="14">P25+Q24</f>
        <v>126338.02816901405</v>
      </c>
      <c r="R25" s="21">
        <f t="shared" ref="R25" si="15">Q25+R24</f>
        <v>143380.28169014081</v>
      </c>
      <c r="S25" s="21">
        <f t="shared" ref="S25" si="16">R25+S24</f>
        <v>155422.53521126756</v>
      </c>
      <c r="T25" s="21">
        <f t="shared" ref="T25" si="17">S25+T24</f>
        <v>167464.78873239431</v>
      </c>
      <c r="U25" s="21">
        <f t="shared" ref="U25" si="18">T25+U24</f>
        <v>174507.04225352107</v>
      </c>
      <c r="V25" s="21">
        <f t="shared" ref="V25" si="19">U25+V24</f>
        <v>181549.29577464782</v>
      </c>
      <c r="W25" s="21">
        <f t="shared" ref="W25" si="20">V25+W24</f>
        <v>188591.54929577457</v>
      </c>
      <c r="X25" s="21">
        <f t="shared" ref="X25" si="21">W25+X24</f>
        <v>195633.80281690133</v>
      </c>
      <c r="Y25" s="21">
        <f t="shared" ref="Y25" si="22">X25+Y24</f>
        <v>302676.05633802805</v>
      </c>
      <c r="Z25" s="21">
        <f t="shared" ref="Z25" si="23">Y25+Z24</f>
        <v>409718.3098591548</v>
      </c>
      <c r="AA25" s="21">
        <f t="shared" ref="AA25" si="24">Z25+AA24</f>
        <v>516760.56338028156</v>
      </c>
      <c r="AB25" s="21">
        <f t="shared" ref="AB25" si="25">AA25+AB24</f>
        <v>623802.81690140837</v>
      </c>
      <c r="AC25" s="21">
        <f t="shared" ref="AC25" si="26">AB25+AC24</f>
        <v>730845.07042253506</v>
      </c>
      <c r="AD25" s="21">
        <f t="shared" ref="AD25" si="27">AC25+AD24</f>
        <v>837887.32394366176</v>
      </c>
      <c r="AE25" s="21">
        <f t="shared" ref="AE25" si="28">AD25+AE24</f>
        <v>944929.57746478845</v>
      </c>
      <c r="AF25" s="21">
        <f t="shared" ref="AF25" si="29">AE25+AF24</f>
        <v>1051971.8309859151</v>
      </c>
      <c r="AG25" s="21">
        <f t="shared" ref="AG25" si="30">AF25+AG24</f>
        <v>1159014.0845070418</v>
      </c>
      <c r="AH25" s="21">
        <f t="shared" ref="AH25" si="31">AG25+AH24</f>
        <v>1166056.3380281685</v>
      </c>
      <c r="AI25" s="21">
        <f t="shared" ref="AI25" si="32">AH25+AI24</f>
        <v>1173098.5915492952</v>
      </c>
      <c r="AJ25" s="21">
        <f t="shared" ref="AJ25" si="33">AI25+AJ24</f>
        <v>1180140.8450704219</v>
      </c>
      <c r="AK25" s="21">
        <f t="shared" ref="AK25" si="34">AJ25+AK24</f>
        <v>1187183.0985915486</v>
      </c>
      <c r="AL25" s="21">
        <f t="shared" ref="AL25" si="35">AK25+AL24</f>
        <v>1194225.3521126753</v>
      </c>
      <c r="AM25" s="21">
        <f t="shared" ref="AM25" si="36">AL25+AM24</f>
        <v>1201267.605633802</v>
      </c>
      <c r="AN25" s="21">
        <f t="shared" ref="AN25" si="37">AM25+AN24</f>
        <v>1208309.8591549287</v>
      </c>
      <c r="AO25" s="21">
        <f t="shared" ref="AO25" si="38">AN25+AO24</f>
        <v>1215352.1126760554</v>
      </c>
      <c r="AP25" s="21">
        <f t="shared" ref="AP25" si="39">AO25+AP24</f>
        <v>1222394.3661971821</v>
      </c>
      <c r="AQ25" s="21">
        <f t="shared" ref="AQ25" si="40">AP25+AQ24</f>
        <v>1229436.6197183088</v>
      </c>
      <c r="AR25" s="21">
        <f t="shared" ref="AR25" si="41">AQ25+AR24</f>
        <v>1236478.8732394355</v>
      </c>
      <c r="AS25" s="21">
        <f t="shared" ref="AS25" si="42">AR25+AS24</f>
        <v>1243521.1267605622</v>
      </c>
      <c r="AT25" s="21">
        <f t="shared" ref="AT25" si="43">AS25+AT24</f>
        <v>1250563.3802816889</v>
      </c>
      <c r="AU25" s="21">
        <f t="shared" ref="AU25" si="44">AT25+AU24</f>
        <v>1257605.6338028156</v>
      </c>
      <c r="AV25" s="21">
        <f t="shared" ref="AV25" si="45">AU25+AV24</f>
        <v>1264647.8873239423</v>
      </c>
      <c r="AW25" s="21">
        <f t="shared" ref="AW25" si="46">AV25+AW24</f>
        <v>1271690.140845069</v>
      </c>
      <c r="AX25" s="21">
        <f t="shared" ref="AX25" si="47">AW25+AX24</f>
        <v>1278732.3943661957</v>
      </c>
      <c r="AY25" s="21">
        <f t="shared" ref="AY25" si="48">AX25+AY24</f>
        <v>1285774.6478873224</v>
      </c>
      <c r="AZ25" s="21">
        <f t="shared" ref="AZ25" si="49">AY25+AZ24</f>
        <v>1292816.901408449</v>
      </c>
      <c r="BA25" s="21">
        <f t="shared" ref="BA25" si="50">AZ25+BA24</f>
        <v>1299859.1549295757</v>
      </c>
      <c r="BB25" s="21">
        <f t="shared" ref="BB25" si="51">BA25+BB24</f>
        <v>1306901.4084507024</v>
      </c>
      <c r="BC25" s="21">
        <f t="shared" ref="BC25" si="52">BB25+BC24</f>
        <v>1313943.6619718291</v>
      </c>
      <c r="BD25" s="21">
        <f t="shared" ref="BD25" si="53">BC25+BD24</f>
        <v>1320985.9154929558</v>
      </c>
      <c r="BE25" s="21">
        <f t="shared" ref="BE25" si="54">BD25+BE24</f>
        <v>1328028.1690140825</v>
      </c>
      <c r="BF25" s="21">
        <f t="shared" ref="BF25" si="55">BE25+BF24</f>
        <v>1335070.4225352092</v>
      </c>
      <c r="BG25" s="21">
        <f t="shared" ref="BG25" si="56">BF25+BG24</f>
        <v>1342112.6760563359</v>
      </c>
      <c r="BH25" s="21">
        <f t="shared" ref="BH25" si="57">BG25+BH24</f>
        <v>1349154.9295774626</v>
      </c>
      <c r="BI25" s="21">
        <f t="shared" ref="BI25" si="58">BH25+BI24</f>
        <v>1356197.1830985893</v>
      </c>
      <c r="BJ25" s="21">
        <f t="shared" ref="BJ25" si="59">BI25+BJ24</f>
        <v>1363239.436619716</v>
      </c>
      <c r="BK25" s="21">
        <f t="shared" ref="BK25" si="60">BJ25+BK24</f>
        <v>1370281.6901408427</v>
      </c>
      <c r="BL25" s="21">
        <f t="shared" ref="BL25" si="61">BK25+BL24</f>
        <v>1377323.9436619694</v>
      </c>
      <c r="BM25" s="21">
        <f t="shared" ref="BM25" si="62">BL25+BM24</f>
        <v>1384366.1971830961</v>
      </c>
      <c r="BN25" s="21">
        <f t="shared" ref="BN25" si="63">BM25+BN24</f>
        <v>1391408.4507042228</v>
      </c>
      <c r="BO25" s="21">
        <f t="shared" ref="BO25" si="64">BN25+BO24</f>
        <v>1398450.7042253495</v>
      </c>
      <c r="BP25" s="21">
        <f t="shared" ref="BP25" si="65">BO25+BP24</f>
        <v>1405492.9577464762</v>
      </c>
      <c r="BQ25" s="21">
        <f t="shared" ref="BQ25" si="66">BP25+BQ24</f>
        <v>1412535.2112676029</v>
      </c>
      <c r="BR25" s="21">
        <f t="shared" ref="BR25" si="67">BQ25+BR24</f>
        <v>1419577.4647887296</v>
      </c>
      <c r="BS25" s="21">
        <f t="shared" ref="BS25" si="68">BR25+BS24</f>
        <v>1426619.7183098563</v>
      </c>
      <c r="BT25" s="21">
        <f t="shared" ref="BT25" si="69">BS25+BT24</f>
        <v>1433661.9718309829</v>
      </c>
      <c r="BU25" s="21">
        <f t="shared" ref="BU25" si="70">BT25+BU24</f>
        <v>1440704.2253521096</v>
      </c>
      <c r="BV25" s="21">
        <f t="shared" ref="BV25" si="71">BU25+BV24</f>
        <v>1447746.4788732363</v>
      </c>
      <c r="BW25" s="21">
        <f t="shared" ref="BW25" si="72">BV25+BW24</f>
        <v>1454788.732394363</v>
      </c>
      <c r="BX25" s="21">
        <f t="shared" ref="BX25" si="73">BW25+BX24</f>
        <v>1461830.9859154897</v>
      </c>
      <c r="BY25" s="21">
        <f t="shared" ref="BY25" si="74">BX25+BY24</f>
        <v>1468873.2394366164</v>
      </c>
      <c r="BZ25" s="21">
        <f t="shared" ref="BZ25" si="75">BY25+BZ24</f>
        <v>1475915.4929577431</v>
      </c>
      <c r="CA25" s="21">
        <f t="shared" ref="CA25" si="76">BZ25+CA24</f>
        <v>1482957.7464788698</v>
      </c>
      <c r="CB25" s="21">
        <f t="shared" ref="CB25" si="77">CA25+CB24</f>
        <v>1489999.9999999965</v>
      </c>
      <c r="CC25" s="21">
        <f t="shared" ref="CC25" si="78">CB25+CC24</f>
        <v>1489999.9999999965</v>
      </c>
      <c r="CD25" s="21"/>
    </row>
    <row r="28" spans="1:85">
      <c r="A28" s="1" t="s">
        <v>9</v>
      </c>
      <c r="B28" s="1" t="s">
        <v>18</v>
      </c>
      <c r="C28" s="1"/>
      <c r="D28" s="1"/>
      <c r="E28" s="1"/>
      <c r="F28" s="1"/>
      <c r="G28" s="1"/>
      <c r="H28" s="1"/>
      <c r="I28" s="1"/>
    </row>
    <row r="29" spans="1:85" ht="38.25">
      <c r="A29" s="16" t="s">
        <v>2</v>
      </c>
      <c r="B29" s="16" t="s">
        <v>3</v>
      </c>
      <c r="C29" s="16" t="s">
        <v>4</v>
      </c>
      <c r="D29" s="17" t="s">
        <v>15</v>
      </c>
      <c r="E29" s="17" t="s">
        <v>27</v>
      </c>
      <c r="F29" s="17"/>
      <c r="G29" s="17"/>
      <c r="H29" s="17" t="s">
        <v>5</v>
      </c>
      <c r="I29" s="17" t="s">
        <v>14</v>
      </c>
      <c r="J29" s="33">
        <f>J3</f>
        <v>43131</v>
      </c>
      <c r="K29" s="33">
        <f t="shared" ref="K29:BV29" si="79">K3</f>
        <v>43159</v>
      </c>
      <c r="L29" s="33">
        <f t="shared" si="79"/>
        <v>43190</v>
      </c>
      <c r="M29" s="33">
        <f t="shared" si="79"/>
        <v>43220</v>
      </c>
      <c r="N29" s="33">
        <f t="shared" si="79"/>
        <v>43251</v>
      </c>
      <c r="O29" s="33">
        <f t="shared" si="79"/>
        <v>43281</v>
      </c>
      <c r="P29" s="33">
        <f t="shared" si="79"/>
        <v>43312</v>
      </c>
      <c r="Q29" s="33">
        <f t="shared" si="79"/>
        <v>43343</v>
      </c>
      <c r="R29" s="33">
        <f t="shared" si="79"/>
        <v>43373</v>
      </c>
      <c r="S29" s="33">
        <f t="shared" si="79"/>
        <v>43404</v>
      </c>
      <c r="T29" s="33">
        <f t="shared" si="79"/>
        <v>43434</v>
      </c>
      <c r="U29" s="33">
        <f t="shared" si="79"/>
        <v>43465</v>
      </c>
      <c r="V29" s="33">
        <f t="shared" si="79"/>
        <v>43496</v>
      </c>
      <c r="W29" s="33">
        <f t="shared" si="79"/>
        <v>43524</v>
      </c>
      <c r="X29" s="33">
        <f t="shared" si="79"/>
        <v>43555</v>
      </c>
      <c r="Y29" s="33">
        <f t="shared" si="79"/>
        <v>43585</v>
      </c>
      <c r="Z29" s="33">
        <f t="shared" si="79"/>
        <v>43616</v>
      </c>
      <c r="AA29" s="33">
        <f t="shared" si="79"/>
        <v>43646</v>
      </c>
      <c r="AB29" s="33">
        <f t="shared" si="79"/>
        <v>43677</v>
      </c>
      <c r="AC29" s="33">
        <f t="shared" si="79"/>
        <v>43708</v>
      </c>
      <c r="AD29" s="33">
        <f t="shared" si="79"/>
        <v>43738</v>
      </c>
      <c r="AE29" s="33">
        <f t="shared" si="79"/>
        <v>43769</v>
      </c>
      <c r="AF29" s="33">
        <f t="shared" si="79"/>
        <v>43799</v>
      </c>
      <c r="AG29" s="33">
        <f t="shared" si="79"/>
        <v>43830</v>
      </c>
      <c r="AH29" s="33">
        <f t="shared" si="79"/>
        <v>43861</v>
      </c>
      <c r="AI29" s="33">
        <f t="shared" si="79"/>
        <v>43890</v>
      </c>
      <c r="AJ29" s="33">
        <f t="shared" si="79"/>
        <v>43921</v>
      </c>
      <c r="AK29" s="33">
        <f t="shared" si="79"/>
        <v>43951</v>
      </c>
      <c r="AL29" s="33">
        <f t="shared" si="79"/>
        <v>43982</v>
      </c>
      <c r="AM29" s="33">
        <f t="shared" si="79"/>
        <v>44012</v>
      </c>
      <c r="AN29" s="33">
        <f t="shared" si="79"/>
        <v>44043</v>
      </c>
      <c r="AO29" s="33">
        <f t="shared" si="79"/>
        <v>44074</v>
      </c>
      <c r="AP29" s="33">
        <f t="shared" si="79"/>
        <v>44104</v>
      </c>
      <c r="AQ29" s="33">
        <f t="shared" si="79"/>
        <v>44135</v>
      </c>
      <c r="AR29" s="33">
        <f t="shared" si="79"/>
        <v>44165</v>
      </c>
      <c r="AS29" s="33">
        <f t="shared" si="79"/>
        <v>44196</v>
      </c>
      <c r="AT29" s="33">
        <f t="shared" si="79"/>
        <v>44227</v>
      </c>
      <c r="AU29" s="33">
        <f t="shared" si="79"/>
        <v>44255</v>
      </c>
      <c r="AV29" s="33">
        <f t="shared" si="79"/>
        <v>44286</v>
      </c>
      <c r="AW29" s="33">
        <f t="shared" si="79"/>
        <v>44316</v>
      </c>
      <c r="AX29" s="33">
        <f t="shared" si="79"/>
        <v>44347</v>
      </c>
      <c r="AY29" s="33">
        <f t="shared" si="79"/>
        <v>44377</v>
      </c>
      <c r="AZ29" s="33">
        <f t="shared" si="79"/>
        <v>44408</v>
      </c>
      <c r="BA29" s="33">
        <f t="shared" si="79"/>
        <v>44439</v>
      </c>
      <c r="BB29" s="33">
        <f t="shared" si="79"/>
        <v>44469</v>
      </c>
      <c r="BC29" s="33">
        <f t="shared" si="79"/>
        <v>44500</v>
      </c>
      <c r="BD29" s="33">
        <f t="shared" si="79"/>
        <v>44530</v>
      </c>
      <c r="BE29" s="33">
        <f t="shared" si="79"/>
        <v>44561</v>
      </c>
      <c r="BF29" s="33">
        <f t="shared" si="79"/>
        <v>44592</v>
      </c>
      <c r="BG29" s="33">
        <f t="shared" si="79"/>
        <v>44620</v>
      </c>
      <c r="BH29" s="33">
        <f t="shared" si="79"/>
        <v>44651</v>
      </c>
      <c r="BI29" s="33">
        <f t="shared" si="79"/>
        <v>44681</v>
      </c>
      <c r="BJ29" s="33">
        <f t="shared" si="79"/>
        <v>44712</v>
      </c>
      <c r="BK29" s="33">
        <f t="shared" si="79"/>
        <v>44742</v>
      </c>
      <c r="BL29" s="33">
        <f t="shared" si="79"/>
        <v>44773</v>
      </c>
      <c r="BM29" s="33">
        <f t="shared" si="79"/>
        <v>44804</v>
      </c>
      <c r="BN29" s="33">
        <f t="shared" si="79"/>
        <v>44834</v>
      </c>
      <c r="BO29" s="33">
        <f t="shared" si="79"/>
        <v>44865</v>
      </c>
      <c r="BP29" s="33">
        <f t="shared" si="79"/>
        <v>44895</v>
      </c>
      <c r="BQ29" s="33">
        <f t="shared" si="79"/>
        <v>44926</v>
      </c>
      <c r="BR29" s="33">
        <f t="shared" si="79"/>
        <v>44957</v>
      </c>
      <c r="BS29" s="33">
        <f t="shared" si="79"/>
        <v>44985</v>
      </c>
      <c r="BT29" s="33">
        <f t="shared" si="79"/>
        <v>45016</v>
      </c>
      <c r="BU29" s="33">
        <f t="shared" si="79"/>
        <v>45046</v>
      </c>
      <c r="BV29" s="33">
        <f t="shared" si="79"/>
        <v>45077</v>
      </c>
      <c r="BW29" s="33">
        <f t="shared" ref="BW29:CC29" si="80">BW3</f>
        <v>45107</v>
      </c>
      <c r="BX29" s="33">
        <f t="shared" si="80"/>
        <v>45138</v>
      </c>
      <c r="BY29" s="33">
        <f t="shared" si="80"/>
        <v>45169</v>
      </c>
      <c r="BZ29" s="33">
        <f t="shared" si="80"/>
        <v>45199</v>
      </c>
      <c r="CA29" s="33">
        <f t="shared" si="80"/>
        <v>45230</v>
      </c>
      <c r="CB29" s="33">
        <f t="shared" si="80"/>
        <v>45260</v>
      </c>
      <c r="CC29" s="33">
        <f t="shared" si="80"/>
        <v>45291</v>
      </c>
    </row>
    <row r="30" spans="1:85">
      <c r="A30" s="4">
        <v>1</v>
      </c>
      <c r="B30" s="4" t="str">
        <f>B4</f>
        <v>Balkonsanierung</v>
      </c>
      <c r="C30" s="4" t="str">
        <f>C4</f>
        <v>Haus 1</v>
      </c>
      <c r="D30" s="36">
        <f>D4</f>
        <v>43101</v>
      </c>
      <c r="E30" s="36">
        <f>DATE(YEAR(E4),MONTH(E4)+1,1)</f>
        <v>45261</v>
      </c>
      <c r="F30" s="24"/>
      <c r="G30" s="25"/>
      <c r="H30" s="37">
        <f>H4</f>
        <v>500000</v>
      </c>
      <c r="I30" s="38">
        <f>I4</f>
        <v>240</v>
      </c>
      <c r="J30" s="35" t="str">
        <f t="shared" ref="J30:U32" si="81">IF(J$29&lt;$E30,"-",$H30/$I30)</f>
        <v>-</v>
      </c>
      <c r="K30" s="35" t="str">
        <f t="shared" si="81"/>
        <v>-</v>
      </c>
      <c r="L30" s="35" t="str">
        <f t="shared" si="81"/>
        <v>-</v>
      </c>
      <c r="M30" s="35" t="str">
        <f t="shared" si="81"/>
        <v>-</v>
      </c>
      <c r="N30" s="35" t="str">
        <f t="shared" si="81"/>
        <v>-</v>
      </c>
      <c r="O30" s="35" t="str">
        <f t="shared" si="81"/>
        <v>-</v>
      </c>
      <c r="P30" s="35" t="str">
        <f t="shared" si="81"/>
        <v>-</v>
      </c>
      <c r="Q30" s="35" t="str">
        <f t="shared" si="81"/>
        <v>-</v>
      </c>
      <c r="R30" s="35" t="str">
        <f t="shared" si="81"/>
        <v>-</v>
      </c>
      <c r="S30" s="35" t="str">
        <f t="shared" si="81"/>
        <v>-</v>
      </c>
      <c r="T30" s="35" t="str">
        <f t="shared" si="81"/>
        <v>-</v>
      </c>
      <c r="U30" s="35" t="str">
        <f>IF(U$29&lt;$E30,"-",$H30/$I30)</f>
        <v>-</v>
      </c>
      <c r="V30" s="35" t="str">
        <f t="shared" ref="V30:CC32" si="82">IF(V$29&lt;$E30,"-",$H30/$I30)</f>
        <v>-</v>
      </c>
      <c r="W30" s="35" t="str">
        <f t="shared" si="82"/>
        <v>-</v>
      </c>
      <c r="X30" s="35" t="str">
        <f t="shared" si="82"/>
        <v>-</v>
      </c>
      <c r="Y30" s="35" t="str">
        <f t="shared" si="82"/>
        <v>-</v>
      </c>
      <c r="Z30" s="35" t="str">
        <f t="shared" si="82"/>
        <v>-</v>
      </c>
      <c r="AA30" s="35" t="str">
        <f t="shared" si="82"/>
        <v>-</v>
      </c>
      <c r="AB30" s="35" t="str">
        <f t="shared" si="82"/>
        <v>-</v>
      </c>
      <c r="AC30" s="35" t="str">
        <f t="shared" si="82"/>
        <v>-</v>
      </c>
      <c r="AD30" s="35" t="str">
        <f t="shared" si="82"/>
        <v>-</v>
      </c>
      <c r="AE30" s="35" t="str">
        <f t="shared" si="82"/>
        <v>-</v>
      </c>
      <c r="AF30" s="35" t="str">
        <f t="shared" si="82"/>
        <v>-</v>
      </c>
      <c r="AG30" s="35" t="str">
        <f t="shared" si="82"/>
        <v>-</v>
      </c>
      <c r="AH30" s="35" t="str">
        <f t="shared" si="82"/>
        <v>-</v>
      </c>
      <c r="AI30" s="35" t="str">
        <f t="shared" si="82"/>
        <v>-</v>
      </c>
      <c r="AJ30" s="35" t="str">
        <f t="shared" si="82"/>
        <v>-</v>
      </c>
      <c r="AK30" s="35" t="str">
        <f t="shared" si="82"/>
        <v>-</v>
      </c>
      <c r="AL30" s="35" t="str">
        <f t="shared" si="82"/>
        <v>-</v>
      </c>
      <c r="AM30" s="35" t="str">
        <f t="shared" si="82"/>
        <v>-</v>
      </c>
      <c r="AN30" s="35" t="str">
        <f t="shared" si="82"/>
        <v>-</v>
      </c>
      <c r="AO30" s="35" t="str">
        <f t="shared" si="82"/>
        <v>-</v>
      </c>
      <c r="AP30" s="35" t="str">
        <f t="shared" si="82"/>
        <v>-</v>
      </c>
      <c r="AQ30" s="35" t="str">
        <f t="shared" si="82"/>
        <v>-</v>
      </c>
      <c r="AR30" s="35" t="str">
        <f t="shared" si="82"/>
        <v>-</v>
      </c>
      <c r="AS30" s="35" t="str">
        <f t="shared" si="82"/>
        <v>-</v>
      </c>
      <c r="AT30" s="35" t="str">
        <f t="shared" si="82"/>
        <v>-</v>
      </c>
      <c r="AU30" s="35" t="str">
        <f t="shared" si="82"/>
        <v>-</v>
      </c>
      <c r="AV30" s="35" t="str">
        <f t="shared" si="82"/>
        <v>-</v>
      </c>
      <c r="AW30" s="35" t="str">
        <f t="shared" si="82"/>
        <v>-</v>
      </c>
      <c r="AX30" s="35" t="str">
        <f t="shared" si="82"/>
        <v>-</v>
      </c>
      <c r="AY30" s="35" t="str">
        <f t="shared" si="82"/>
        <v>-</v>
      </c>
      <c r="AZ30" s="35" t="str">
        <f t="shared" si="82"/>
        <v>-</v>
      </c>
      <c r="BA30" s="35" t="str">
        <f t="shared" si="82"/>
        <v>-</v>
      </c>
      <c r="BB30" s="35" t="str">
        <f t="shared" si="82"/>
        <v>-</v>
      </c>
      <c r="BC30" s="35" t="str">
        <f t="shared" si="82"/>
        <v>-</v>
      </c>
      <c r="BD30" s="35" t="str">
        <f t="shared" si="82"/>
        <v>-</v>
      </c>
      <c r="BE30" s="35" t="str">
        <f t="shared" si="82"/>
        <v>-</v>
      </c>
      <c r="BF30" s="35" t="str">
        <f t="shared" si="82"/>
        <v>-</v>
      </c>
      <c r="BG30" s="35" t="str">
        <f t="shared" si="82"/>
        <v>-</v>
      </c>
      <c r="BH30" s="35" t="str">
        <f t="shared" si="82"/>
        <v>-</v>
      </c>
      <c r="BI30" s="35" t="str">
        <f t="shared" si="82"/>
        <v>-</v>
      </c>
      <c r="BJ30" s="35" t="str">
        <f t="shared" si="82"/>
        <v>-</v>
      </c>
      <c r="BK30" s="35" t="str">
        <f t="shared" si="82"/>
        <v>-</v>
      </c>
      <c r="BL30" s="35" t="str">
        <f t="shared" si="82"/>
        <v>-</v>
      </c>
      <c r="BM30" s="35" t="str">
        <f t="shared" si="82"/>
        <v>-</v>
      </c>
      <c r="BN30" s="35" t="str">
        <f t="shared" si="82"/>
        <v>-</v>
      </c>
      <c r="BO30" s="35" t="str">
        <f t="shared" si="82"/>
        <v>-</v>
      </c>
      <c r="BP30" s="35" t="str">
        <f t="shared" si="82"/>
        <v>-</v>
      </c>
      <c r="BQ30" s="35" t="str">
        <f t="shared" si="82"/>
        <v>-</v>
      </c>
      <c r="BR30" s="35" t="str">
        <f t="shared" si="82"/>
        <v>-</v>
      </c>
      <c r="BS30" s="35" t="str">
        <f t="shared" si="82"/>
        <v>-</v>
      </c>
      <c r="BT30" s="35" t="str">
        <f t="shared" si="82"/>
        <v>-</v>
      </c>
      <c r="BU30" s="35" t="str">
        <f t="shared" si="82"/>
        <v>-</v>
      </c>
      <c r="BV30" s="35" t="str">
        <f t="shared" si="82"/>
        <v>-</v>
      </c>
      <c r="BW30" s="35" t="str">
        <f t="shared" si="82"/>
        <v>-</v>
      </c>
      <c r="BX30" s="35" t="str">
        <f t="shared" si="82"/>
        <v>-</v>
      </c>
      <c r="BY30" s="35" t="str">
        <f t="shared" si="82"/>
        <v>-</v>
      </c>
      <c r="BZ30" s="35" t="str">
        <f t="shared" si="82"/>
        <v>-</v>
      </c>
      <c r="CA30" s="35" t="str">
        <f t="shared" si="82"/>
        <v>-</v>
      </c>
      <c r="CB30" s="35" t="str">
        <f t="shared" si="82"/>
        <v>-</v>
      </c>
      <c r="CC30" s="35">
        <f t="shared" si="82"/>
        <v>2083.3333333333335</v>
      </c>
    </row>
    <row r="31" spans="1:85">
      <c r="A31" s="4">
        <v>2</v>
      </c>
      <c r="B31" s="4" t="str">
        <f t="shared" ref="B31:C31" si="83">B5</f>
        <v>Heizung</v>
      </c>
      <c r="C31" s="4" t="str">
        <f t="shared" si="83"/>
        <v xml:space="preserve">Haus 2 </v>
      </c>
      <c r="D31" s="36">
        <f>D5</f>
        <v>43174</v>
      </c>
      <c r="E31" s="36">
        <f t="shared" ref="E31:E32" si="84">DATE(YEAR(E5),MONTH(E5)+1,1)</f>
        <v>43435</v>
      </c>
      <c r="F31" s="24"/>
      <c r="G31" s="25"/>
      <c r="H31" s="37">
        <f t="shared" ref="H31:I32" si="85">H5</f>
        <v>90000</v>
      </c>
      <c r="I31" s="38">
        <f t="shared" si="85"/>
        <v>120</v>
      </c>
      <c r="J31" s="35" t="str">
        <f t="shared" si="81"/>
        <v>-</v>
      </c>
      <c r="K31" s="35" t="str">
        <f t="shared" si="81"/>
        <v>-</v>
      </c>
      <c r="L31" s="35" t="str">
        <f t="shared" si="81"/>
        <v>-</v>
      </c>
      <c r="M31" s="35" t="str">
        <f t="shared" si="81"/>
        <v>-</v>
      </c>
      <c r="N31" s="35" t="str">
        <f t="shared" si="81"/>
        <v>-</v>
      </c>
      <c r="O31" s="35" t="str">
        <f t="shared" si="81"/>
        <v>-</v>
      </c>
      <c r="P31" s="35" t="str">
        <f t="shared" si="81"/>
        <v>-</v>
      </c>
      <c r="Q31" s="35" t="str">
        <f t="shared" si="81"/>
        <v>-</v>
      </c>
      <c r="R31" s="35" t="str">
        <f t="shared" si="81"/>
        <v>-</v>
      </c>
      <c r="S31" s="35" t="str">
        <f t="shared" si="81"/>
        <v>-</v>
      </c>
      <c r="T31" s="35" t="str">
        <f t="shared" si="81"/>
        <v>-</v>
      </c>
      <c r="U31" s="35">
        <f t="shared" si="81"/>
        <v>750</v>
      </c>
      <c r="V31" s="35">
        <f t="shared" si="82"/>
        <v>750</v>
      </c>
      <c r="W31" s="35">
        <f t="shared" si="82"/>
        <v>750</v>
      </c>
      <c r="X31" s="35">
        <f t="shared" si="82"/>
        <v>750</v>
      </c>
      <c r="Y31" s="35">
        <f t="shared" si="82"/>
        <v>750</v>
      </c>
      <c r="Z31" s="35">
        <f t="shared" si="82"/>
        <v>750</v>
      </c>
      <c r="AA31" s="35">
        <f t="shared" si="82"/>
        <v>750</v>
      </c>
      <c r="AB31" s="35">
        <f t="shared" si="82"/>
        <v>750</v>
      </c>
      <c r="AC31" s="35">
        <f t="shared" si="82"/>
        <v>750</v>
      </c>
      <c r="AD31" s="35">
        <f t="shared" si="82"/>
        <v>750</v>
      </c>
      <c r="AE31" s="35">
        <f t="shared" si="82"/>
        <v>750</v>
      </c>
      <c r="AF31" s="35">
        <f t="shared" si="82"/>
        <v>750</v>
      </c>
      <c r="AG31" s="35">
        <f t="shared" si="82"/>
        <v>750</v>
      </c>
      <c r="AH31" s="35">
        <f t="shared" si="82"/>
        <v>750</v>
      </c>
      <c r="AI31" s="35">
        <f t="shared" si="82"/>
        <v>750</v>
      </c>
      <c r="AJ31" s="35">
        <f t="shared" si="82"/>
        <v>750</v>
      </c>
      <c r="AK31" s="35">
        <f t="shared" si="82"/>
        <v>750</v>
      </c>
      <c r="AL31" s="35">
        <f t="shared" si="82"/>
        <v>750</v>
      </c>
      <c r="AM31" s="35">
        <f t="shared" si="82"/>
        <v>750</v>
      </c>
      <c r="AN31" s="35">
        <f t="shared" si="82"/>
        <v>750</v>
      </c>
      <c r="AO31" s="35">
        <f t="shared" si="82"/>
        <v>750</v>
      </c>
      <c r="AP31" s="35">
        <f t="shared" si="82"/>
        <v>750</v>
      </c>
      <c r="AQ31" s="35">
        <f t="shared" si="82"/>
        <v>750</v>
      </c>
      <c r="AR31" s="35">
        <f t="shared" si="82"/>
        <v>750</v>
      </c>
      <c r="AS31" s="35">
        <f t="shared" si="82"/>
        <v>750</v>
      </c>
      <c r="AT31" s="35">
        <f t="shared" si="82"/>
        <v>750</v>
      </c>
      <c r="AU31" s="35">
        <f t="shared" si="82"/>
        <v>750</v>
      </c>
      <c r="AV31" s="35">
        <f t="shared" si="82"/>
        <v>750</v>
      </c>
      <c r="AW31" s="35">
        <f t="shared" si="82"/>
        <v>750</v>
      </c>
      <c r="AX31" s="35">
        <f t="shared" si="82"/>
        <v>750</v>
      </c>
      <c r="AY31" s="35">
        <f t="shared" si="82"/>
        <v>750</v>
      </c>
      <c r="AZ31" s="35">
        <f t="shared" si="82"/>
        <v>750</v>
      </c>
      <c r="BA31" s="35">
        <f t="shared" si="82"/>
        <v>750</v>
      </c>
      <c r="BB31" s="35">
        <f t="shared" si="82"/>
        <v>750</v>
      </c>
      <c r="BC31" s="35">
        <f t="shared" si="82"/>
        <v>750</v>
      </c>
      <c r="BD31" s="35">
        <f t="shared" si="82"/>
        <v>750</v>
      </c>
      <c r="BE31" s="35">
        <f t="shared" si="82"/>
        <v>750</v>
      </c>
      <c r="BF31" s="35">
        <f t="shared" si="82"/>
        <v>750</v>
      </c>
      <c r="BG31" s="35">
        <f t="shared" si="82"/>
        <v>750</v>
      </c>
      <c r="BH31" s="35">
        <f t="shared" si="82"/>
        <v>750</v>
      </c>
      <c r="BI31" s="35">
        <f t="shared" si="82"/>
        <v>750</v>
      </c>
      <c r="BJ31" s="35">
        <f t="shared" si="82"/>
        <v>750</v>
      </c>
      <c r="BK31" s="35">
        <f t="shared" si="82"/>
        <v>750</v>
      </c>
      <c r="BL31" s="35">
        <f t="shared" si="82"/>
        <v>750</v>
      </c>
      <c r="BM31" s="35">
        <f t="shared" si="82"/>
        <v>750</v>
      </c>
      <c r="BN31" s="35">
        <f t="shared" si="82"/>
        <v>750</v>
      </c>
      <c r="BO31" s="35">
        <f t="shared" si="82"/>
        <v>750</v>
      </c>
      <c r="BP31" s="35">
        <f t="shared" si="82"/>
        <v>750</v>
      </c>
      <c r="BQ31" s="35">
        <f t="shared" si="82"/>
        <v>750</v>
      </c>
      <c r="BR31" s="35">
        <f t="shared" si="82"/>
        <v>750</v>
      </c>
      <c r="BS31" s="35">
        <f t="shared" si="82"/>
        <v>750</v>
      </c>
      <c r="BT31" s="35">
        <f t="shared" si="82"/>
        <v>750</v>
      </c>
      <c r="BU31" s="35">
        <f t="shared" si="82"/>
        <v>750</v>
      </c>
      <c r="BV31" s="35">
        <f t="shared" si="82"/>
        <v>750</v>
      </c>
      <c r="BW31" s="35">
        <f t="shared" si="82"/>
        <v>750</v>
      </c>
      <c r="BX31" s="35">
        <f t="shared" si="82"/>
        <v>750</v>
      </c>
      <c r="BY31" s="35">
        <f t="shared" si="82"/>
        <v>750</v>
      </c>
      <c r="BZ31" s="35">
        <f t="shared" si="82"/>
        <v>750</v>
      </c>
      <c r="CA31" s="35">
        <f t="shared" si="82"/>
        <v>750</v>
      </c>
      <c r="CB31" s="35">
        <f t="shared" si="82"/>
        <v>750</v>
      </c>
      <c r="CC31" s="35">
        <f t="shared" si="82"/>
        <v>750</v>
      </c>
    </row>
    <row r="32" spans="1:85">
      <c r="A32" s="4">
        <v>3</v>
      </c>
      <c r="B32" s="4" t="str">
        <f t="shared" ref="B32:C32" si="86">B6</f>
        <v>Dach-Sanierung</v>
      </c>
      <c r="C32" s="4" t="str">
        <f t="shared" si="86"/>
        <v>Haus 2</v>
      </c>
      <c r="D32" s="36">
        <f>D6</f>
        <v>43556</v>
      </c>
      <c r="E32" s="36">
        <f t="shared" si="84"/>
        <v>43831</v>
      </c>
      <c r="F32" s="24"/>
      <c r="G32" s="25"/>
      <c r="H32" s="37">
        <f t="shared" si="85"/>
        <v>900000</v>
      </c>
      <c r="I32" s="38">
        <f t="shared" si="85"/>
        <v>300</v>
      </c>
      <c r="J32" s="35" t="str">
        <f t="shared" si="81"/>
        <v>-</v>
      </c>
      <c r="K32" s="35" t="str">
        <f t="shared" si="81"/>
        <v>-</v>
      </c>
      <c r="L32" s="35" t="str">
        <f t="shared" si="81"/>
        <v>-</v>
      </c>
      <c r="M32" s="35" t="str">
        <f t="shared" si="81"/>
        <v>-</v>
      </c>
      <c r="N32" s="35" t="str">
        <f t="shared" si="81"/>
        <v>-</v>
      </c>
      <c r="O32" s="35" t="str">
        <f t="shared" si="81"/>
        <v>-</v>
      </c>
      <c r="P32" s="35" t="str">
        <f t="shared" si="81"/>
        <v>-</v>
      </c>
      <c r="Q32" s="35" t="str">
        <f t="shared" si="81"/>
        <v>-</v>
      </c>
      <c r="R32" s="35" t="str">
        <f t="shared" si="81"/>
        <v>-</v>
      </c>
      <c r="S32" s="35" t="str">
        <f t="shared" si="81"/>
        <v>-</v>
      </c>
      <c r="T32" s="35" t="str">
        <f t="shared" si="81"/>
        <v>-</v>
      </c>
      <c r="U32" s="35" t="str">
        <f t="shared" si="81"/>
        <v>-</v>
      </c>
      <c r="V32" s="35" t="str">
        <f t="shared" si="82"/>
        <v>-</v>
      </c>
      <c r="W32" s="35" t="str">
        <f t="shared" si="82"/>
        <v>-</v>
      </c>
      <c r="X32" s="35" t="str">
        <f t="shared" si="82"/>
        <v>-</v>
      </c>
      <c r="Y32" s="35" t="str">
        <f t="shared" si="82"/>
        <v>-</v>
      </c>
      <c r="Z32" s="35" t="str">
        <f t="shared" si="82"/>
        <v>-</v>
      </c>
      <c r="AA32" s="35" t="str">
        <f t="shared" si="82"/>
        <v>-</v>
      </c>
      <c r="AB32" s="35" t="str">
        <f t="shared" si="82"/>
        <v>-</v>
      </c>
      <c r="AC32" s="35" t="str">
        <f t="shared" si="82"/>
        <v>-</v>
      </c>
      <c r="AD32" s="35" t="str">
        <f t="shared" si="82"/>
        <v>-</v>
      </c>
      <c r="AE32" s="35" t="str">
        <f t="shared" si="82"/>
        <v>-</v>
      </c>
      <c r="AF32" s="35" t="str">
        <f t="shared" si="82"/>
        <v>-</v>
      </c>
      <c r="AG32" s="35" t="str">
        <f t="shared" si="82"/>
        <v>-</v>
      </c>
      <c r="AH32" s="35">
        <f t="shared" si="82"/>
        <v>3000</v>
      </c>
      <c r="AI32" s="35">
        <f t="shared" si="82"/>
        <v>3000</v>
      </c>
      <c r="AJ32" s="35">
        <f t="shared" si="82"/>
        <v>3000</v>
      </c>
      <c r="AK32" s="35">
        <f t="shared" si="82"/>
        <v>3000</v>
      </c>
      <c r="AL32" s="35">
        <f t="shared" si="82"/>
        <v>3000</v>
      </c>
      <c r="AM32" s="35">
        <f t="shared" si="82"/>
        <v>3000</v>
      </c>
      <c r="AN32" s="35">
        <f t="shared" si="82"/>
        <v>3000</v>
      </c>
      <c r="AO32" s="35">
        <f t="shared" si="82"/>
        <v>3000</v>
      </c>
      <c r="AP32" s="35">
        <f t="shared" si="82"/>
        <v>3000</v>
      </c>
      <c r="AQ32" s="35">
        <f t="shared" si="82"/>
        <v>3000</v>
      </c>
      <c r="AR32" s="35">
        <f t="shared" si="82"/>
        <v>3000</v>
      </c>
      <c r="AS32" s="35">
        <f t="shared" si="82"/>
        <v>3000</v>
      </c>
      <c r="AT32" s="35">
        <f t="shared" si="82"/>
        <v>3000</v>
      </c>
      <c r="AU32" s="35">
        <f t="shared" si="82"/>
        <v>3000</v>
      </c>
      <c r="AV32" s="35">
        <f t="shared" si="82"/>
        <v>3000</v>
      </c>
      <c r="AW32" s="35">
        <f t="shared" si="82"/>
        <v>3000</v>
      </c>
      <c r="AX32" s="35">
        <f t="shared" si="82"/>
        <v>3000</v>
      </c>
      <c r="AY32" s="35">
        <f t="shared" si="82"/>
        <v>3000</v>
      </c>
      <c r="AZ32" s="35">
        <f t="shared" si="82"/>
        <v>3000</v>
      </c>
      <c r="BA32" s="35">
        <f t="shared" si="82"/>
        <v>3000</v>
      </c>
      <c r="BB32" s="35">
        <f t="shared" si="82"/>
        <v>3000</v>
      </c>
      <c r="BC32" s="35">
        <f t="shared" si="82"/>
        <v>3000</v>
      </c>
      <c r="BD32" s="35">
        <f t="shared" si="82"/>
        <v>3000</v>
      </c>
      <c r="BE32" s="35">
        <f t="shared" si="82"/>
        <v>3000</v>
      </c>
      <c r="BF32" s="35">
        <f t="shared" si="82"/>
        <v>3000</v>
      </c>
      <c r="BG32" s="35">
        <f t="shared" si="82"/>
        <v>3000</v>
      </c>
      <c r="BH32" s="35">
        <f t="shared" si="82"/>
        <v>3000</v>
      </c>
      <c r="BI32" s="35">
        <f t="shared" si="82"/>
        <v>3000</v>
      </c>
      <c r="BJ32" s="35">
        <f t="shared" si="82"/>
        <v>3000</v>
      </c>
      <c r="BK32" s="35">
        <f t="shared" si="82"/>
        <v>3000</v>
      </c>
      <c r="BL32" s="35">
        <f t="shared" si="82"/>
        <v>3000</v>
      </c>
      <c r="BM32" s="35">
        <f t="shared" si="82"/>
        <v>3000</v>
      </c>
      <c r="BN32" s="35">
        <f t="shared" si="82"/>
        <v>3000</v>
      </c>
      <c r="BO32" s="35">
        <f t="shared" si="82"/>
        <v>3000</v>
      </c>
      <c r="BP32" s="35">
        <f t="shared" si="82"/>
        <v>3000</v>
      </c>
      <c r="BQ32" s="35">
        <f t="shared" si="82"/>
        <v>3000</v>
      </c>
      <c r="BR32" s="35">
        <f t="shared" si="82"/>
        <v>3000</v>
      </c>
      <c r="BS32" s="35">
        <f t="shared" si="82"/>
        <v>3000</v>
      </c>
      <c r="BT32" s="35">
        <f t="shared" si="82"/>
        <v>3000</v>
      </c>
      <c r="BU32" s="35">
        <f t="shared" si="82"/>
        <v>3000</v>
      </c>
      <c r="BV32" s="35">
        <f t="shared" si="82"/>
        <v>3000</v>
      </c>
      <c r="BW32" s="35">
        <f t="shared" si="82"/>
        <v>3000</v>
      </c>
      <c r="BX32" s="35">
        <f t="shared" si="82"/>
        <v>3000</v>
      </c>
      <c r="BY32" s="35">
        <f t="shared" si="82"/>
        <v>3000</v>
      </c>
      <c r="BZ32" s="35">
        <f t="shared" si="82"/>
        <v>3000</v>
      </c>
      <c r="CA32" s="35">
        <f t="shared" si="82"/>
        <v>3000</v>
      </c>
      <c r="CB32" s="35">
        <f t="shared" si="82"/>
        <v>3000</v>
      </c>
      <c r="CC32" s="35">
        <f t="shared" si="82"/>
        <v>3000</v>
      </c>
    </row>
    <row r="33" spans="1:81">
      <c r="A33" s="4">
        <v>4</v>
      </c>
      <c r="B33" s="4" t="str">
        <f t="shared" ref="B33:C33" si="87">B7</f>
        <v>Investition</v>
      </c>
      <c r="C33" s="4" t="str">
        <f t="shared" si="87"/>
        <v>Haus ...</v>
      </c>
      <c r="D33" s="5"/>
      <c r="E33" s="5"/>
      <c r="F33" s="24"/>
      <c r="G33" s="25"/>
      <c r="H33" s="6"/>
      <c r="I33" s="23"/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</row>
    <row r="34" spans="1:81">
      <c r="A34" s="4">
        <v>5</v>
      </c>
      <c r="B34" s="4" t="str">
        <f t="shared" ref="B34:C34" si="88">B8</f>
        <v>Investition</v>
      </c>
      <c r="C34" s="4" t="str">
        <f t="shared" si="88"/>
        <v>Haus ...</v>
      </c>
      <c r="D34" s="12"/>
      <c r="E34" s="12"/>
      <c r="F34" s="24"/>
      <c r="G34" s="25"/>
      <c r="H34" s="6"/>
      <c r="I34" s="23"/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</row>
    <row r="35" spans="1:81">
      <c r="A35" s="4">
        <v>6</v>
      </c>
      <c r="B35" s="4" t="str">
        <f t="shared" ref="B35:C35" si="89">B9</f>
        <v>Investition</v>
      </c>
      <c r="C35" s="4" t="str">
        <f t="shared" si="89"/>
        <v>Haus ...</v>
      </c>
      <c r="D35" s="12"/>
      <c r="E35" s="12"/>
      <c r="F35" s="24"/>
      <c r="G35" s="25"/>
      <c r="H35" s="6"/>
      <c r="I35" s="23"/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</row>
    <row r="36" spans="1:81">
      <c r="A36" s="4">
        <v>7</v>
      </c>
      <c r="B36" s="4" t="str">
        <f t="shared" ref="B36:C36" si="90">B10</f>
        <v>Investition</v>
      </c>
      <c r="C36" s="4" t="str">
        <f t="shared" si="90"/>
        <v>Haus ...</v>
      </c>
      <c r="D36" s="5"/>
      <c r="E36" s="5"/>
      <c r="F36" s="24"/>
      <c r="G36" s="25"/>
      <c r="H36" s="6"/>
      <c r="I36" s="23"/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</row>
    <row r="37" spans="1:81">
      <c r="A37" s="4">
        <v>8</v>
      </c>
      <c r="B37" s="4" t="str">
        <f t="shared" ref="B37:C37" si="91">B11</f>
        <v>Investition</v>
      </c>
      <c r="C37" s="4" t="str">
        <f t="shared" si="91"/>
        <v>Haus ...</v>
      </c>
      <c r="D37" s="12"/>
      <c r="E37" s="12"/>
      <c r="F37" s="24"/>
      <c r="G37" s="25"/>
      <c r="H37" s="6"/>
      <c r="I37" s="23"/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</row>
    <row r="38" spans="1:81">
      <c r="A38" s="4">
        <v>9</v>
      </c>
      <c r="B38" s="4" t="str">
        <f t="shared" ref="B38:C38" si="92">B12</f>
        <v>Investition</v>
      </c>
      <c r="C38" s="4" t="str">
        <f t="shared" si="92"/>
        <v>Haus ...</v>
      </c>
      <c r="D38" s="12"/>
      <c r="E38" s="12"/>
      <c r="F38" s="24"/>
      <c r="G38" s="25"/>
      <c r="H38" s="6"/>
      <c r="I38" s="23"/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</row>
    <row r="39" spans="1:81">
      <c r="A39" s="4">
        <v>10</v>
      </c>
      <c r="B39" s="4" t="str">
        <f t="shared" ref="B39:C39" si="93">B13</f>
        <v>Investition</v>
      </c>
      <c r="C39" s="4" t="str">
        <f t="shared" si="93"/>
        <v>Haus ...</v>
      </c>
      <c r="D39" s="5"/>
      <c r="E39" s="5"/>
      <c r="F39" s="24"/>
      <c r="G39" s="25"/>
      <c r="H39" s="6"/>
      <c r="I39" s="23"/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</row>
    <row r="40" spans="1:81">
      <c r="A40" s="4">
        <v>11</v>
      </c>
      <c r="B40" s="4" t="str">
        <f t="shared" ref="B40:C40" si="94">B14</f>
        <v>Investition</v>
      </c>
      <c r="C40" s="4" t="str">
        <f t="shared" si="94"/>
        <v>Haus ...</v>
      </c>
      <c r="D40" s="12"/>
      <c r="E40" s="12"/>
      <c r="F40" s="24"/>
      <c r="G40" s="25"/>
      <c r="H40" s="6"/>
      <c r="I40" s="23"/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</row>
    <row r="41" spans="1:81">
      <c r="A41" s="4">
        <v>12</v>
      </c>
      <c r="B41" s="4" t="str">
        <f t="shared" ref="B41:C41" si="95">B15</f>
        <v>Investition</v>
      </c>
      <c r="C41" s="4" t="str">
        <f t="shared" si="95"/>
        <v>Haus ...</v>
      </c>
      <c r="D41" s="12"/>
      <c r="E41" s="12"/>
      <c r="F41" s="24"/>
      <c r="G41" s="25"/>
      <c r="H41" s="6"/>
      <c r="I41" s="23"/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</row>
    <row r="42" spans="1:81">
      <c r="A42" s="4">
        <v>13</v>
      </c>
      <c r="B42" s="4" t="str">
        <f t="shared" ref="B42:C42" si="96">B16</f>
        <v>Investition</v>
      </c>
      <c r="C42" s="4" t="str">
        <f t="shared" si="96"/>
        <v>Haus ...</v>
      </c>
      <c r="D42" s="5"/>
      <c r="E42" s="5"/>
      <c r="F42" s="24"/>
      <c r="G42" s="25"/>
      <c r="H42" s="6"/>
      <c r="I42" s="23"/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</row>
    <row r="43" spans="1:81">
      <c r="A43" s="4">
        <v>14</v>
      </c>
      <c r="B43" s="4" t="str">
        <f t="shared" ref="B43:C43" si="97">B17</f>
        <v>Investition</v>
      </c>
      <c r="C43" s="4" t="str">
        <f t="shared" si="97"/>
        <v>Haus ...</v>
      </c>
      <c r="D43" s="12"/>
      <c r="E43" s="12"/>
      <c r="F43" s="24"/>
      <c r="G43" s="25"/>
      <c r="H43" s="6"/>
      <c r="I43" s="23"/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</row>
    <row r="44" spans="1:81">
      <c r="A44" s="4">
        <v>15</v>
      </c>
      <c r="B44" s="4" t="str">
        <f t="shared" ref="B44:C44" si="98">B18</f>
        <v>Investition</v>
      </c>
      <c r="C44" s="4" t="str">
        <f t="shared" si="98"/>
        <v>Haus ...</v>
      </c>
      <c r="D44" s="12"/>
      <c r="E44" s="12"/>
      <c r="F44" s="24"/>
      <c r="G44" s="25"/>
      <c r="H44" s="6"/>
      <c r="I44" s="23"/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</row>
    <row r="45" spans="1:81">
      <c r="A45" s="4">
        <v>16</v>
      </c>
      <c r="B45" s="4" t="str">
        <f t="shared" ref="B45:C45" si="99">B19</f>
        <v>Investition</v>
      </c>
      <c r="C45" s="4" t="str">
        <f t="shared" si="99"/>
        <v>Haus ...</v>
      </c>
      <c r="D45" s="5"/>
      <c r="E45" s="5"/>
      <c r="F45" s="24"/>
      <c r="G45" s="25"/>
      <c r="H45" s="6"/>
      <c r="I45" s="23"/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</row>
    <row r="46" spans="1:81">
      <c r="A46" s="4">
        <v>17</v>
      </c>
      <c r="B46" s="4" t="str">
        <f t="shared" ref="B46:C46" si="100">B20</f>
        <v>Investition</v>
      </c>
      <c r="C46" s="4" t="str">
        <f t="shared" si="100"/>
        <v>Haus ...</v>
      </c>
      <c r="D46" s="12"/>
      <c r="E46" s="12"/>
      <c r="F46" s="24"/>
      <c r="G46" s="25"/>
      <c r="H46" s="6"/>
      <c r="I46" s="23"/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</row>
    <row r="47" spans="1:81">
      <c r="A47" s="4">
        <v>18</v>
      </c>
      <c r="B47" s="4" t="str">
        <f t="shared" ref="B47:C47" si="101">B21</f>
        <v>Investition</v>
      </c>
      <c r="C47" s="4" t="str">
        <f t="shared" si="101"/>
        <v>Haus ...</v>
      </c>
      <c r="D47" s="12"/>
      <c r="E47" s="12"/>
      <c r="F47" s="24"/>
      <c r="G47" s="25"/>
      <c r="H47" s="6"/>
      <c r="I47" s="23"/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</row>
    <row r="48" spans="1:81">
      <c r="A48" s="4">
        <v>19</v>
      </c>
      <c r="B48" s="4" t="str">
        <f t="shared" ref="B48:C48" si="102">B22</f>
        <v>Investition</v>
      </c>
      <c r="C48" s="4" t="str">
        <f t="shared" si="102"/>
        <v>Haus ...</v>
      </c>
      <c r="D48" s="5"/>
      <c r="E48" s="5"/>
      <c r="F48" s="24"/>
      <c r="G48" s="25"/>
      <c r="H48" s="6"/>
      <c r="I48" s="23"/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</row>
    <row r="49" spans="1:82">
      <c r="A49" s="4">
        <v>20</v>
      </c>
      <c r="B49" s="4" t="str">
        <f t="shared" ref="B49:C49" si="103">B23</f>
        <v>Investition</v>
      </c>
      <c r="C49" s="4" t="str">
        <f t="shared" si="103"/>
        <v>Haus ...</v>
      </c>
      <c r="D49" s="12"/>
      <c r="E49" s="12"/>
      <c r="F49" s="24"/>
      <c r="G49" s="25"/>
      <c r="H49" s="6"/>
      <c r="I49" s="23"/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</row>
    <row r="50" spans="1:82">
      <c r="A50" s="20"/>
      <c r="B50" s="20" t="s">
        <v>7</v>
      </c>
      <c r="C50" s="20"/>
      <c r="D50" s="20"/>
      <c r="E50" s="20"/>
      <c r="F50" s="26"/>
      <c r="G50" s="26"/>
      <c r="H50" s="20"/>
      <c r="I50" s="20"/>
      <c r="J50" s="21">
        <f t="shared" ref="J50:AO50" si="104">SUM(J30:J49)</f>
        <v>0</v>
      </c>
      <c r="K50" s="21">
        <f t="shared" si="104"/>
        <v>0</v>
      </c>
      <c r="L50" s="21">
        <f t="shared" si="104"/>
        <v>0</v>
      </c>
      <c r="M50" s="21">
        <f t="shared" si="104"/>
        <v>0</v>
      </c>
      <c r="N50" s="21">
        <f t="shared" si="104"/>
        <v>0</v>
      </c>
      <c r="O50" s="21">
        <f t="shared" si="104"/>
        <v>0</v>
      </c>
      <c r="P50" s="21">
        <f t="shared" si="104"/>
        <v>0</v>
      </c>
      <c r="Q50" s="21">
        <f t="shared" si="104"/>
        <v>0</v>
      </c>
      <c r="R50" s="21">
        <f t="shared" si="104"/>
        <v>0</v>
      </c>
      <c r="S50" s="21">
        <f t="shared" si="104"/>
        <v>0</v>
      </c>
      <c r="T50" s="21">
        <f t="shared" si="104"/>
        <v>0</v>
      </c>
      <c r="U50" s="21">
        <f t="shared" si="104"/>
        <v>750</v>
      </c>
      <c r="V50" s="21">
        <f t="shared" si="104"/>
        <v>750</v>
      </c>
      <c r="W50" s="21">
        <f t="shared" si="104"/>
        <v>750</v>
      </c>
      <c r="X50" s="21">
        <f t="shared" si="104"/>
        <v>750</v>
      </c>
      <c r="Y50" s="21">
        <f t="shared" si="104"/>
        <v>750</v>
      </c>
      <c r="Z50" s="21">
        <f t="shared" si="104"/>
        <v>750</v>
      </c>
      <c r="AA50" s="21">
        <f t="shared" si="104"/>
        <v>750</v>
      </c>
      <c r="AB50" s="21">
        <f t="shared" si="104"/>
        <v>750</v>
      </c>
      <c r="AC50" s="21">
        <f t="shared" si="104"/>
        <v>750</v>
      </c>
      <c r="AD50" s="21">
        <f t="shared" si="104"/>
        <v>750</v>
      </c>
      <c r="AE50" s="21">
        <f t="shared" si="104"/>
        <v>750</v>
      </c>
      <c r="AF50" s="21">
        <f t="shared" si="104"/>
        <v>750</v>
      </c>
      <c r="AG50" s="21">
        <f t="shared" si="104"/>
        <v>750</v>
      </c>
      <c r="AH50" s="21">
        <f t="shared" si="104"/>
        <v>3750</v>
      </c>
      <c r="AI50" s="21">
        <f t="shared" si="104"/>
        <v>3750</v>
      </c>
      <c r="AJ50" s="21">
        <f t="shared" si="104"/>
        <v>3750</v>
      </c>
      <c r="AK50" s="21">
        <f t="shared" si="104"/>
        <v>3750</v>
      </c>
      <c r="AL50" s="21">
        <f t="shared" si="104"/>
        <v>3750</v>
      </c>
      <c r="AM50" s="21">
        <f t="shared" si="104"/>
        <v>3750</v>
      </c>
      <c r="AN50" s="21">
        <f t="shared" si="104"/>
        <v>3750</v>
      </c>
      <c r="AO50" s="21">
        <f t="shared" si="104"/>
        <v>3750</v>
      </c>
      <c r="AP50" s="21">
        <f t="shared" ref="AP50:BU50" si="105">SUM(AP30:AP49)</f>
        <v>3750</v>
      </c>
      <c r="AQ50" s="21">
        <f t="shared" si="105"/>
        <v>3750</v>
      </c>
      <c r="AR50" s="21">
        <f t="shared" si="105"/>
        <v>3750</v>
      </c>
      <c r="AS50" s="21">
        <f t="shared" si="105"/>
        <v>3750</v>
      </c>
      <c r="AT50" s="21">
        <f t="shared" si="105"/>
        <v>3750</v>
      </c>
      <c r="AU50" s="21">
        <f t="shared" si="105"/>
        <v>3750</v>
      </c>
      <c r="AV50" s="21">
        <f t="shared" si="105"/>
        <v>3750</v>
      </c>
      <c r="AW50" s="21">
        <f t="shared" si="105"/>
        <v>3750</v>
      </c>
      <c r="AX50" s="21">
        <f t="shared" si="105"/>
        <v>3750</v>
      </c>
      <c r="AY50" s="21">
        <f t="shared" si="105"/>
        <v>3750</v>
      </c>
      <c r="AZ50" s="21">
        <f t="shared" si="105"/>
        <v>3750</v>
      </c>
      <c r="BA50" s="21">
        <f t="shared" si="105"/>
        <v>3750</v>
      </c>
      <c r="BB50" s="21">
        <f t="shared" si="105"/>
        <v>3750</v>
      </c>
      <c r="BC50" s="21">
        <f t="shared" si="105"/>
        <v>3750</v>
      </c>
      <c r="BD50" s="21">
        <f t="shared" si="105"/>
        <v>3750</v>
      </c>
      <c r="BE50" s="21">
        <f t="shared" si="105"/>
        <v>3750</v>
      </c>
      <c r="BF50" s="21">
        <f t="shared" si="105"/>
        <v>3750</v>
      </c>
      <c r="BG50" s="21">
        <f t="shared" si="105"/>
        <v>3750</v>
      </c>
      <c r="BH50" s="21">
        <f t="shared" si="105"/>
        <v>3750</v>
      </c>
      <c r="BI50" s="21">
        <f t="shared" si="105"/>
        <v>3750</v>
      </c>
      <c r="BJ50" s="21">
        <f t="shared" si="105"/>
        <v>3750</v>
      </c>
      <c r="BK50" s="21">
        <f t="shared" si="105"/>
        <v>3750</v>
      </c>
      <c r="BL50" s="21">
        <f t="shared" si="105"/>
        <v>3750</v>
      </c>
      <c r="BM50" s="21">
        <f t="shared" si="105"/>
        <v>3750</v>
      </c>
      <c r="BN50" s="21">
        <f t="shared" si="105"/>
        <v>3750</v>
      </c>
      <c r="BO50" s="21">
        <f t="shared" si="105"/>
        <v>3750</v>
      </c>
      <c r="BP50" s="21">
        <f t="shared" si="105"/>
        <v>3750</v>
      </c>
      <c r="BQ50" s="21">
        <f t="shared" si="105"/>
        <v>3750</v>
      </c>
      <c r="BR50" s="21">
        <f t="shared" si="105"/>
        <v>3750</v>
      </c>
      <c r="BS50" s="21">
        <f t="shared" si="105"/>
        <v>3750</v>
      </c>
      <c r="BT50" s="21">
        <f t="shared" si="105"/>
        <v>3750</v>
      </c>
      <c r="BU50" s="21">
        <f t="shared" si="105"/>
        <v>3750</v>
      </c>
      <c r="BV50" s="21">
        <f t="shared" ref="BV50:DA50" si="106">SUM(BV30:BV49)</f>
        <v>3750</v>
      </c>
      <c r="BW50" s="21">
        <f t="shared" si="106"/>
        <v>3750</v>
      </c>
      <c r="BX50" s="21">
        <f t="shared" si="106"/>
        <v>3750</v>
      </c>
      <c r="BY50" s="21">
        <f t="shared" si="106"/>
        <v>3750</v>
      </c>
      <c r="BZ50" s="21">
        <f t="shared" si="106"/>
        <v>3750</v>
      </c>
      <c r="CA50" s="21">
        <f t="shared" si="106"/>
        <v>3750</v>
      </c>
      <c r="CB50" s="21">
        <f t="shared" si="106"/>
        <v>3750</v>
      </c>
      <c r="CC50" s="21">
        <f t="shared" si="106"/>
        <v>5833.3333333333339</v>
      </c>
    </row>
    <row r="51" spans="1:82">
      <c r="A51" s="20"/>
      <c r="B51" s="20" t="s">
        <v>8</v>
      </c>
      <c r="C51" s="20"/>
      <c r="D51" s="20"/>
      <c r="E51" s="20"/>
      <c r="F51" s="26"/>
      <c r="G51" s="26"/>
      <c r="H51" s="20"/>
      <c r="I51" s="20"/>
      <c r="J51" s="21">
        <f>J50</f>
        <v>0</v>
      </c>
      <c r="K51" s="21">
        <f>J51+K50</f>
        <v>0</v>
      </c>
      <c r="L51" s="21">
        <f t="shared" ref="L51" si="107">K51+L50</f>
        <v>0</v>
      </c>
      <c r="M51" s="21">
        <f t="shared" ref="M51" si="108">L51+M50</f>
        <v>0</v>
      </c>
      <c r="N51" s="21">
        <f t="shared" ref="N51" si="109">M51+N50</f>
        <v>0</v>
      </c>
      <c r="O51" s="21">
        <f t="shared" ref="O51" si="110">N51+O50</f>
        <v>0</v>
      </c>
      <c r="P51" s="21">
        <f t="shared" ref="P51" si="111">O51+P50</f>
        <v>0</v>
      </c>
      <c r="Q51" s="21">
        <f t="shared" ref="Q51" si="112">P51+Q50</f>
        <v>0</v>
      </c>
      <c r="R51" s="21">
        <f t="shared" ref="R51" si="113">Q51+R50</f>
        <v>0</v>
      </c>
      <c r="S51" s="21">
        <f t="shared" ref="S51" si="114">R51+S50</f>
        <v>0</v>
      </c>
      <c r="T51" s="21">
        <f t="shared" ref="T51" si="115">S51+T50</f>
        <v>0</v>
      </c>
      <c r="U51" s="21">
        <f t="shared" ref="U51" si="116">T51+U50</f>
        <v>750</v>
      </c>
      <c r="V51" s="21">
        <f t="shared" ref="V51" si="117">U51+V50</f>
        <v>1500</v>
      </c>
      <c r="W51" s="21">
        <f t="shared" ref="W51" si="118">V51+W50</f>
        <v>2250</v>
      </c>
      <c r="X51" s="21">
        <f t="shared" ref="X51" si="119">W51+X50</f>
        <v>3000</v>
      </c>
      <c r="Y51" s="21">
        <f t="shared" ref="Y51" si="120">X51+Y50</f>
        <v>3750</v>
      </c>
      <c r="Z51" s="21">
        <f t="shared" ref="Z51" si="121">Y51+Z50</f>
        <v>4500</v>
      </c>
      <c r="AA51" s="21">
        <f t="shared" ref="AA51" si="122">Z51+AA50</f>
        <v>5250</v>
      </c>
      <c r="AB51" s="21">
        <f t="shared" ref="AB51" si="123">AA51+AB50</f>
        <v>6000</v>
      </c>
      <c r="AC51" s="21">
        <f t="shared" ref="AC51" si="124">AB51+AC50</f>
        <v>6750</v>
      </c>
      <c r="AD51" s="21">
        <f t="shared" ref="AD51" si="125">AC51+AD50</f>
        <v>7500</v>
      </c>
      <c r="AE51" s="21">
        <f t="shared" ref="AE51" si="126">AD51+AE50</f>
        <v>8250</v>
      </c>
      <c r="AF51" s="21">
        <f t="shared" ref="AF51" si="127">AE51+AF50</f>
        <v>9000</v>
      </c>
      <c r="AG51" s="21">
        <f t="shared" ref="AG51" si="128">AF51+AG50</f>
        <v>9750</v>
      </c>
      <c r="AH51" s="21">
        <f t="shared" ref="AH51" si="129">AG51+AH50</f>
        <v>13500</v>
      </c>
      <c r="AI51" s="21">
        <f t="shared" ref="AI51" si="130">AH51+AI50</f>
        <v>17250</v>
      </c>
      <c r="AJ51" s="21">
        <f t="shared" ref="AJ51" si="131">AI51+AJ50</f>
        <v>21000</v>
      </c>
      <c r="AK51" s="21">
        <f t="shared" ref="AK51" si="132">AJ51+AK50</f>
        <v>24750</v>
      </c>
      <c r="AL51" s="21">
        <f t="shared" ref="AL51" si="133">AK51+AL50</f>
        <v>28500</v>
      </c>
      <c r="AM51" s="21">
        <f t="shared" ref="AM51" si="134">AL51+AM50</f>
        <v>32250</v>
      </c>
      <c r="AN51" s="21">
        <f t="shared" ref="AN51" si="135">AM51+AN50</f>
        <v>36000</v>
      </c>
      <c r="AO51" s="21">
        <f t="shared" ref="AO51" si="136">AN51+AO50</f>
        <v>39750</v>
      </c>
      <c r="AP51" s="21">
        <f t="shared" ref="AP51" si="137">AO51+AP50</f>
        <v>43500</v>
      </c>
      <c r="AQ51" s="21">
        <f t="shared" ref="AQ51" si="138">AP51+AQ50</f>
        <v>47250</v>
      </c>
      <c r="AR51" s="21">
        <f t="shared" ref="AR51" si="139">AQ51+AR50</f>
        <v>51000</v>
      </c>
      <c r="AS51" s="21">
        <f t="shared" ref="AS51" si="140">AR51+AS50</f>
        <v>54750</v>
      </c>
      <c r="AT51" s="21">
        <f t="shared" ref="AT51" si="141">AS51+AT50</f>
        <v>58500</v>
      </c>
      <c r="AU51" s="21">
        <f t="shared" ref="AU51" si="142">AT51+AU50</f>
        <v>62250</v>
      </c>
      <c r="AV51" s="21">
        <f t="shared" ref="AV51" si="143">AU51+AV50</f>
        <v>66000</v>
      </c>
      <c r="AW51" s="21">
        <f t="shared" ref="AW51" si="144">AV51+AW50</f>
        <v>69750</v>
      </c>
      <c r="AX51" s="21">
        <f t="shared" ref="AX51" si="145">AW51+AX50</f>
        <v>73500</v>
      </c>
      <c r="AY51" s="21">
        <f t="shared" ref="AY51" si="146">AX51+AY50</f>
        <v>77250</v>
      </c>
      <c r="AZ51" s="21">
        <f t="shared" ref="AZ51" si="147">AY51+AZ50</f>
        <v>81000</v>
      </c>
      <c r="BA51" s="21">
        <f t="shared" ref="BA51" si="148">AZ51+BA50</f>
        <v>84750</v>
      </c>
      <c r="BB51" s="21">
        <f t="shared" ref="BB51" si="149">BA51+BB50</f>
        <v>88500</v>
      </c>
      <c r="BC51" s="21">
        <f t="shared" ref="BC51" si="150">BB51+BC50</f>
        <v>92250</v>
      </c>
      <c r="BD51" s="21">
        <f t="shared" ref="BD51" si="151">BC51+BD50</f>
        <v>96000</v>
      </c>
      <c r="BE51" s="21">
        <f t="shared" ref="BE51" si="152">BD51+BE50</f>
        <v>99750</v>
      </c>
      <c r="BF51" s="21">
        <f t="shared" ref="BF51" si="153">BE51+BF50</f>
        <v>103500</v>
      </c>
      <c r="BG51" s="21">
        <f t="shared" ref="BG51" si="154">BF51+BG50</f>
        <v>107250</v>
      </c>
      <c r="BH51" s="21">
        <f t="shared" ref="BH51" si="155">BG51+BH50</f>
        <v>111000</v>
      </c>
      <c r="BI51" s="21">
        <f t="shared" ref="BI51" si="156">BH51+BI50</f>
        <v>114750</v>
      </c>
      <c r="BJ51" s="21">
        <f t="shared" ref="BJ51" si="157">BI51+BJ50</f>
        <v>118500</v>
      </c>
      <c r="BK51" s="21">
        <f t="shared" ref="BK51" si="158">BJ51+BK50</f>
        <v>122250</v>
      </c>
      <c r="BL51" s="21">
        <f t="shared" ref="BL51" si="159">BK51+BL50</f>
        <v>126000</v>
      </c>
      <c r="BM51" s="21">
        <f t="shared" ref="BM51" si="160">BL51+BM50</f>
        <v>129750</v>
      </c>
      <c r="BN51" s="21">
        <f t="shared" ref="BN51" si="161">BM51+BN50</f>
        <v>133500</v>
      </c>
      <c r="BO51" s="21">
        <f t="shared" ref="BO51" si="162">BN51+BO50</f>
        <v>137250</v>
      </c>
      <c r="BP51" s="21">
        <f t="shared" ref="BP51" si="163">BO51+BP50</f>
        <v>141000</v>
      </c>
      <c r="BQ51" s="21">
        <f t="shared" ref="BQ51" si="164">BP51+BQ50</f>
        <v>144750</v>
      </c>
      <c r="BR51" s="21">
        <f t="shared" ref="BR51" si="165">BQ51+BR50</f>
        <v>148500</v>
      </c>
      <c r="BS51" s="21">
        <f t="shared" ref="BS51" si="166">BR51+BS50</f>
        <v>152250</v>
      </c>
      <c r="BT51" s="21">
        <f t="shared" ref="BT51" si="167">BS51+BT50</f>
        <v>156000</v>
      </c>
      <c r="BU51" s="21">
        <f t="shared" ref="BU51" si="168">BT51+BU50</f>
        <v>159750</v>
      </c>
      <c r="BV51" s="21">
        <f t="shared" ref="BV51" si="169">BU51+BV50</f>
        <v>163500</v>
      </c>
      <c r="BW51" s="21">
        <f t="shared" ref="BW51" si="170">BV51+BW50</f>
        <v>167250</v>
      </c>
      <c r="BX51" s="21">
        <f t="shared" ref="BX51" si="171">BW51+BX50</f>
        <v>171000</v>
      </c>
      <c r="BY51" s="21">
        <f t="shared" ref="BY51" si="172">BX51+BY50</f>
        <v>174750</v>
      </c>
      <c r="BZ51" s="21">
        <f t="shared" ref="BZ51" si="173">BY51+BZ50</f>
        <v>178500</v>
      </c>
      <c r="CA51" s="21">
        <f t="shared" ref="CA51" si="174">BZ51+CA50</f>
        <v>182250</v>
      </c>
      <c r="CB51" s="21">
        <f t="shared" ref="CB51" si="175">CA51+CB50</f>
        <v>186000</v>
      </c>
      <c r="CC51" s="21">
        <f t="shared" ref="CC51" si="176">CB51+CC50</f>
        <v>191833.33333333334</v>
      </c>
    </row>
    <row r="52" spans="1:8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s="9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7" s="9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 s="9"/>
      <c r="CF83" s="9"/>
      <c r="CG83" s="9"/>
      <c r="CH83" s="9"/>
    </row>
    <row r="84" spans="1:8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 s="9"/>
      <c r="CF84" s="9"/>
      <c r="CG84" s="9"/>
      <c r="CH84" s="9"/>
    </row>
    <row r="85" spans="1:8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 s="9"/>
      <c r="CF85" s="9"/>
      <c r="CG85" s="9"/>
      <c r="CH85" s="9"/>
    </row>
    <row r="86" spans="1:8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 s="9"/>
      <c r="CF86" s="9"/>
      <c r="CG86" s="9"/>
      <c r="CH86" s="9"/>
    </row>
    <row r="87" spans="1:8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 s="9"/>
      <c r="CF87" s="9"/>
      <c r="CG87" s="9"/>
      <c r="CH87" s="9"/>
    </row>
    <row r="88" spans="1:8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 s="9"/>
      <c r="CF88" s="9"/>
      <c r="CG88" s="9"/>
      <c r="CH88" s="9"/>
    </row>
    <row r="89" spans="1:8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F89" s="9"/>
      <c r="CG89" s="9"/>
      <c r="CH89" s="9"/>
      <c r="CI89" s="9"/>
    </row>
    <row r="90" spans="1:8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F90" s="9"/>
      <c r="CG90" s="9"/>
      <c r="CH90" s="9"/>
      <c r="CI90" s="9"/>
    </row>
    <row r="91" spans="1:8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F91" s="9"/>
      <c r="CG91" s="9"/>
      <c r="CH91" s="9"/>
      <c r="CI91" s="9"/>
    </row>
    <row r="92" spans="1:8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F92" s="9"/>
      <c r="CG92" s="9"/>
      <c r="CH92" s="9"/>
      <c r="CI92" s="9"/>
    </row>
    <row r="93" spans="1:8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F93" s="9"/>
      <c r="CG93" s="9"/>
      <c r="CH93" s="9"/>
      <c r="CI93" s="9"/>
    </row>
    <row r="94" spans="1:8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F94" s="9"/>
      <c r="CG94" s="9"/>
      <c r="CH94" s="9"/>
      <c r="CI94" s="9"/>
    </row>
    <row r="95" spans="1:87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F95" s="9"/>
      <c r="CG95" s="9"/>
      <c r="CH95" s="9"/>
      <c r="CI95" s="9"/>
    </row>
    <row r="96" spans="1:87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3" s="9" customForma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 s="2"/>
    </row>
    <row r="106" spans="1:8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1:8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1:8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1:8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1:8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1:8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1:8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1:8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1:8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1:8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1:8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1:8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1:8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1:8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97" spans="2:83" s="10" customForma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</row>
    <row r="277" spans="84:84">
      <c r="CF277" s="2" t="s">
        <v>10</v>
      </c>
    </row>
    <row r="296" ht="24.75" customHeight="1"/>
    <row r="304" ht="24.75" customHeight="1"/>
    <row r="322" spans="84:84">
      <c r="CF322" s="2">
        <v>-1</v>
      </c>
    </row>
  </sheetData>
  <mergeCells count="4">
    <mergeCell ref="J6:X6"/>
    <mergeCell ref="AH6:CC6"/>
    <mergeCell ref="J5:K5"/>
    <mergeCell ref="U5:CC5"/>
  </mergeCells>
  <pageMargins left="0.78740157499999996" right="0.78740157499999996" top="0.984251969" bottom="0.984251969" header="0.4921259845" footer="0.4921259845"/>
  <pageSetup paperSize="9" scale="58" orientation="landscape" r:id="rId1"/>
  <headerFooter alignWithMargins="0">
    <oddHeader>&amp;CEingabeblatt: Geschäftsvorfälle&amp;R&amp;D</oddHeader>
    <oddFooter>&amp;C&amp;F</oddFooter>
  </headerFooter>
  <rowBreaks count="2" manualBreakCount="2">
    <brk id="239" max="16383" man="1"/>
    <brk id="293" max="16383" man="1"/>
  </rowBreaks>
  <ignoredErrors>
    <ignoredError sqref="AB24:CD24 J50:CC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EingGeschVorfälle</vt:lpstr>
      <vt:lpstr>Diagramm1</vt:lpstr>
      <vt:lpstr>EingGeschVorfälle!Druckbereich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2017-09-16T14:40:29Z</dcterms:created>
  <dcterms:modified xsi:type="dcterms:W3CDTF">2017-09-20T10:13:39Z</dcterms:modified>
</cp:coreProperties>
</file>